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521" yWindow="5805" windowWidth="12120" windowHeight="3585" tabRatio="849" activeTab="0"/>
  </bookViews>
  <sheets>
    <sheet name="TOTAL" sheetId="1" r:id="rId1"/>
    <sheet name="Ordinarias Febrero" sheetId="2" r:id="rId2"/>
    <sheet name="Ordinarias Mayo" sheetId="3" r:id="rId3"/>
    <sheet name="Ordinarias Agosto" sheetId="4" r:id="rId4"/>
    <sheet name="Ordinarias Noviembre" sheetId="5" r:id="rId5"/>
    <sheet name="Hoja1" sheetId="6" state="hidden" r:id="rId6"/>
  </sheets>
  <definedNames>
    <definedName name="_xlnm.Print_Area" localSheetId="3">'Ordinarias Agosto'!$A$1:$I$28</definedName>
    <definedName name="_xlnm.Print_Area" localSheetId="2">'Ordinarias Mayo'!$C$10:$I$23</definedName>
    <definedName name="_xlnm.Print_Area" localSheetId="0">'TOTAL'!$A$4:$H$24</definedName>
    <definedName name="_xlnm.Print_Titles" localSheetId="3">'Ordinarias Agosto'!$1:$10</definedName>
    <definedName name="_xlnm.Print_Titles" localSheetId="0">'TOTAL'!$1:$10</definedName>
  </definedNames>
  <calcPr fullCalcOnLoad="1"/>
</workbook>
</file>

<file path=xl/sharedStrings.xml><?xml version="1.0" encoding="utf-8"?>
<sst xmlns="http://schemas.openxmlformats.org/spreadsheetml/2006/main" count="589" uniqueCount="346">
  <si>
    <t>RELACIÓN DE PROYECTOS DE ACUERDO</t>
  </si>
  <si>
    <t>ARCHIVADOS</t>
  </si>
  <si>
    <t>RETIRADOS</t>
  </si>
  <si>
    <t>APROBADOS</t>
  </si>
  <si>
    <t xml:space="preserve">PRIORIZADO </t>
  </si>
  <si>
    <t>Xbancada</t>
  </si>
  <si>
    <t>programados</t>
  </si>
  <si>
    <t>DEBATIDOS</t>
  </si>
  <si>
    <t>PROYECTOS DE ACUERDO RADICADOS</t>
  </si>
  <si>
    <t xml:space="preserve"> </t>
  </si>
  <si>
    <t>VERSIÓN No. 02</t>
  </si>
  <si>
    <t xml:space="preserve">                                             
FECHA: 11 MAR. 2013</t>
  </si>
  <si>
    <t>PROCESO GESTIÓN NORMATIVA Y CONTROL POLÍTICO</t>
  </si>
  <si>
    <t>CÓDIGO:  GN-CP-PR001-FO7</t>
  </si>
  <si>
    <t>CONCEJO  DE BOGOTÁ D.C</t>
  </si>
  <si>
    <t>No. PROYECTO</t>
  </si>
  <si>
    <t>FECHA DE RADICACIÓN EN LA COMISIÓN</t>
  </si>
  <si>
    <t>FECHA DE SORTEO</t>
  </si>
  <si>
    <t>TÍTULO DEL PROYECTO</t>
  </si>
  <si>
    <t>AUTOR(ES)</t>
  </si>
  <si>
    <t>PONENTES HS CS</t>
  </si>
  <si>
    <t>PRESENTACIÓN PONENCIAS</t>
  </si>
  <si>
    <t>TRÁMITE</t>
  </si>
  <si>
    <t>COMISIÓN TERCERA PERMANENTE DE HACIENDA Y CRÉDITO PÚBLICO</t>
  </si>
  <si>
    <r>
      <t xml:space="preserve">No. </t>
    </r>
    <r>
      <rPr>
        <sz val="8"/>
        <rFont val="Arial"/>
        <family val="2"/>
      </rPr>
      <t>PROYECTO</t>
    </r>
  </si>
  <si>
    <t>“Por el cual se autoriza el reconocimiento de un estímulo económico a las y los docentes, docentes directivos y administrativos distritales que se vinculen a los programas de jornada de 40 horas y jornadas únicas en Bogotá D.C”</t>
  </si>
  <si>
    <t>AÑO 2016</t>
  </si>
  <si>
    <t>012</t>
  </si>
  <si>
    <r>
      <rPr>
        <b/>
        <sz val="11"/>
        <rFont val="Arial"/>
        <family val="2"/>
      </rPr>
      <t>BANCADA PARTIDO POLO DEMOCRÁTICO ALTERNATIVO</t>
    </r>
    <r>
      <rPr>
        <sz val="11"/>
        <rFont val="Arial"/>
        <family val="2"/>
      </rPr>
      <t xml:space="preserve">                                           Hs.Cs. 
Álvaro José Argote Muñoz
Celio Nieves Herrera
Venus Albeiro Silva</t>
    </r>
  </si>
  <si>
    <r>
      <rPr>
        <b/>
        <sz val="11"/>
        <rFont val="Arial"/>
        <family val="2"/>
      </rPr>
      <t>BANCADA PARTIDO POLO DEMOCRÁTICO ALTERNATIVO</t>
    </r>
    <r>
      <rPr>
        <sz val="11"/>
        <rFont val="Arial"/>
        <family val="2"/>
      </rPr>
      <t xml:space="preserve">                                           Hs.Cs. 
Álvaro José Argote Muñoz
Celio Nieves Herrera
Venus Albeiro Silva
Manuel Sarmiento Arguello
Nelson Castro Rodríguez</t>
    </r>
  </si>
  <si>
    <t>046</t>
  </si>
  <si>
    <t>“Por medio del cual se establece la estrategia de pago por servicios ambientales en Bogotá  D.C y se dictan otras disposiciones”</t>
  </si>
  <si>
    <r>
      <rPr>
        <b/>
        <sz val="11"/>
        <rFont val="Arial"/>
        <family val="2"/>
      </rPr>
      <t>BANCADA PARTIDODE LA U</t>
    </r>
    <r>
      <rPr>
        <sz val="11"/>
        <rFont val="Arial"/>
        <family val="2"/>
      </rPr>
      <t xml:space="preserve">                                           Hs.Cs. 
 Rubén Darío Torrado Pacheco,
 David Ballén Hernández,  
Nelly Patricia Mosquera Murcia 
Ricardo Andrés Correa Mojica</t>
    </r>
  </si>
  <si>
    <t>Hs.Cs
EDWARD ANIBAL ARIAS RUBIO 
DIEGO FERNANDO DEVIA TORRES (coordinador)</t>
  </si>
  <si>
    <t>CAMBIO RADICAL</t>
  </si>
  <si>
    <t>LIBERAL</t>
  </si>
  <si>
    <t>VERDES</t>
  </si>
  <si>
    <t>CENTRO DEMOCRATICO</t>
  </si>
  <si>
    <t>POLO</t>
  </si>
  <si>
    <t>CONSERVADORES</t>
  </si>
  <si>
    <t>MIRA</t>
  </si>
  <si>
    <t>ASI</t>
  </si>
  <si>
    <t>LIBRE</t>
  </si>
  <si>
    <t>OPCIÓN CIUDADANA</t>
  </si>
  <si>
    <t>PROGRESISTAS</t>
  </si>
  <si>
    <t>LA U</t>
  </si>
  <si>
    <t xml:space="preserve">Hs.Cs
 ANTONIO ERESMID SANGUINO PAEZ
  HOLLMAN FELIPE MORRIS RINCÓN (Coordinador) </t>
  </si>
  <si>
    <t>TOTAL PROYECTOS</t>
  </si>
  <si>
    <t>066</t>
  </si>
  <si>
    <t>09/02/2016</t>
  </si>
  <si>
    <t>11/02/2016</t>
  </si>
  <si>
    <t>068</t>
  </si>
  <si>
    <t>“Por medio del cual se establecen parámetros en el cobro del Impuesto Predial Unificado y se dictan otras disposiciones”</t>
  </si>
  <si>
    <t>“Por el cual se adoptan medidas en materia de Impuesto Predial Unificado y se dictan otras disposiciones”</t>
  </si>
  <si>
    <t>Hs.Cs. 
Julio César Acosta Acosta, 
Jorge Lozada Valderrama, César 
Alfonso García Vargas, 
Juan Felipe Grillo Carrasco,
Rolando Alberto Gonzalez García
José David Castellanos Orjuela</t>
  </si>
  <si>
    <t xml:space="preserve">Hs.Cs. 
Dora Lucía Bastidas Ubate,
Jorge Eduardo Torres Camargo, María Clara Name Ramírez, 
Hosman Yaith Martínez Moreno, 
Antonio Eresmid Sanguino Páez 
Edward Aníbal Arias Rubio </t>
  </si>
  <si>
    <r>
      <t xml:space="preserve">Hs.Cs.
ARMANDO GUTIÉRREZ GONZÁLEZ
LUZ MARINA GORDILLO SALINAS (coordinadora)
</t>
    </r>
    <r>
      <rPr>
        <sz val="11"/>
        <color indexed="10"/>
        <rFont val="Arial"/>
        <family val="2"/>
      </rPr>
      <t>ACUMULADO CON EL P.A. O66 DE 2016</t>
    </r>
  </si>
  <si>
    <r>
      <t xml:space="preserve">Hs.Cs.
ARMANDO GUTIÉRREZ GONZÁLEZ
LUZ MARINA GORDILLO SALINAS (coordinadora)
</t>
    </r>
    <r>
      <rPr>
        <sz val="11"/>
        <color indexed="10"/>
        <rFont val="Arial"/>
        <family val="2"/>
      </rPr>
      <t>ACUMULADO CON EL P.A. O68 DE 2016</t>
    </r>
  </si>
  <si>
    <t>“Por el cual se autoriza el reconocimiento de un estímulo económico a las y los docentes y docentes directivos  distritales que se vinculen a los programas de jornada de 40 horas y jornadas únicas escolar y media fortalecida en Bogotá D.C”</t>
  </si>
  <si>
    <r>
      <rPr>
        <b/>
        <sz val="11"/>
        <rFont val="Arial"/>
        <family val="2"/>
      </rPr>
      <t>BANCADA PARTIDO CAMBIO RADICAL</t>
    </r>
    <r>
      <rPr>
        <sz val="11"/>
        <rFont val="Arial"/>
        <family val="2"/>
      </rPr>
      <t xml:space="preserve">
Hs.Cs. 
Julio César Acosta Acosta, 
Jorge Lozada Valderrama, 
César Alfonso García Vargas, 
Juan Felipe Grillo Carrasco,
Rolando Alberto Gonzalez García
José David Castellanos Orjuela</t>
    </r>
  </si>
  <si>
    <t>071</t>
  </si>
  <si>
    <t>"Por el cual se autoriza a la Empresa de Energía de Bogotá S.A. E.S.P. enajenar las acciones que posee en ISAGEN S.A. ESP”</t>
  </si>
  <si>
    <r>
      <rPr>
        <b/>
        <sz val="11"/>
        <rFont val="Arial"/>
        <family val="2"/>
      </rPr>
      <t xml:space="preserve">ADMINISTRACIÓN </t>
    </r>
    <r>
      <rPr>
        <sz val="11"/>
        <rFont val="Arial"/>
        <family val="2"/>
      </rPr>
      <t xml:space="preserve">
Doctores :
Enrique Peñalosa Londoño, 
Alcalde Mayor de Bogotá, D.C.
María Carolina Castillo Aguilar, Secretaria Distrital del Hábitat</t>
    </r>
  </si>
  <si>
    <t>080</t>
  </si>
  <si>
    <t>“Por el cual se crea el Portal Aquí Su Plata Se Ve”</t>
  </si>
  <si>
    <r>
      <rPr>
        <b/>
        <sz val="11"/>
        <rFont val="Arial"/>
        <family val="2"/>
      </rPr>
      <t xml:space="preserve">BANCADA PARTIDO DE ALIANZA VERDE </t>
    </r>
    <r>
      <rPr>
        <sz val="11"/>
        <rFont val="Arial"/>
        <family val="2"/>
      </rPr>
      <t xml:space="preserve">
Hs.Cs. 
Dora Lucía Bastidas Ubate,
Jorge Eduardo Torres Camargo, María Clara Name Ramírez, 
Hosman Yaith Martínez Moreno, 
Antonio Eresmid Sanguino Páez 
Edward Aníbal Arias Rubio </t>
    </r>
  </si>
  <si>
    <r>
      <rPr>
        <b/>
        <sz val="11"/>
        <rFont val="Arial"/>
        <family val="2"/>
      </rPr>
      <t>BANCADA PARTIDO 
LIBERAL</t>
    </r>
    <r>
      <rPr>
        <sz val="11"/>
        <rFont val="Arial"/>
        <family val="2"/>
      </rPr>
      <t xml:space="preserve">
Hs.Cs. 
Horacio José Serpa Moncada, 
María Victoria Vargas Silva, 
Luz Marina Gordillo Salinas, 
German Augusto García Maya, 
Armando Gutiérrez González 
Jorge Durán Silva</t>
    </r>
  </si>
  <si>
    <t>083</t>
  </si>
  <si>
    <t>“Por el cual se establecen medidas de alivio tributario en materia de Impuesto Predial y Avalúo Catastral en el Distrito Capital”</t>
  </si>
  <si>
    <t>089</t>
  </si>
  <si>
    <t>22/02/2016</t>
  </si>
  <si>
    <t>“Por el cual se establece que el cobro de la Contribución de Valorización en el Distrito Capital se realice después de ejecutadas las obras respectivas y se dictan otras disposiciones”</t>
  </si>
  <si>
    <r>
      <rPr>
        <b/>
        <sz val="11"/>
        <rFont val="Arial"/>
        <family val="2"/>
      </rPr>
      <t>BANCADA MOVIMIENTO POLITICO MIRA</t>
    </r>
    <r>
      <rPr>
        <sz val="11"/>
        <rFont val="Arial"/>
        <family val="2"/>
      </rPr>
      <t xml:space="preserve">
Hs.Cs. Gloria Stella Díaz Ortiz
Jairo Cardozo Salazar</t>
    </r>
  </si>
  <si>
    <t>091</t>
  </si>
  <si>
    <t>“Por el cual se modifica parcialmente el Acuerdo 469 de 2011”</t>
  </si>
  <si>
    <r>
      <t xml:space="preserve">
</t>
    </r>
    <r>
      <rPr>
        <b/>
        <sz val="11"/>
        <rFont val="Arial"/>
        <family val="2"/>
      </rPr>
      <t>BANCADA PARTIDO 
LIBERAL</t>
    </r>
    <r>
      <rPr>
        <sz val="11"/>
        <rFont val="Arial"/>
        <family val="2"/>
      </rPr>
      <t xml:space="preserve">
Hs.Cs. 
Horacio José Serpa Moncada,
Luz Marina Gordillo, 
German Augusto García Maya,
 Armando Gutiérrez González
Jorge Durán Silva</t>
    </r>
  </si>
  <si>
    <t>111</t>
  </si>
  <si>
    <t>15-03-2016</t>
  </si>
  <si>
    <t>"Por el cual se autoriza el reconocimiento de un estímulo económico a las y los doscentes y docentes directivos distritales que se vinculen a los programas de jornada de 40 horas, jornada única escolar y media fortalecida en Bogotá D.C."</t>
  </si>
  <si>
    <t>"Por el cual se autoriza el cobro de una sobretasa por el servicio de garajes o zonas de estacionamiento de uso público en Bogotá D.C."</t>
  </si>
  <si>
    <r>
      <rPr>
        <b/>
        <sz val="11"/>
        <rFont val="Arial"/>
        <family val="2"/>
      </rPr>
      <t xml:space="preserve">ADMINISTRACIÓN </t>
    </r>
    <r>
      <rPr>
        <sz val="11"/>
        <rFont val="Arial"/>
        <family val="2"/>
      </rPr>
      <t xml:space="preserve">
Doctores :
Enrique Peñalosa Londoño, 
Alcalde Mayor de Bogotá, D.C.
Juan Pablo Bocarejo Suescún, Secretario Distrital de Movilidad</t>
    </r>
  </si>
  <si>
    <t>APROBADO  EN COMSIÓN DE HACIENDA 
10-03-2016</t>
  </si>
  <si>
    <t>"Por el cual se modifica el Acuerdo 26 de 1991 y se consagra el pago del Impuesto Predial Unificado por cuotas en Bogotá D.C."</t>
  </si>
  <si>
    <r>
      <rPr>
        <b/>
        <sz val="11"/>
        <rFont val="Arial"/>
        <family val="2"/>
      </rPr>
      <t>BANCADA CENTRO DEMOCRÁTICO</t>
    </r>
    <r>
      <rPr>
        <sz val="11"/>
        <rFont val="Arial"/>
        <family val="2"/>
      </rPr>
      <t xml:space="preserve">
Hs. Cs.
Andrés Eduardo Forero Molina, Diego Andrés Molano Aponte, Diego Fernando Devia Torres, Daniel Andrés Palacios Martínez, Ángela Sofía Garzón Caicedo y Pedro Javier Santiesteban Millán</t>
    </r>
  </si>
  <si>
    <t>La Administración Distrital retiró el proyecto el 6 de abril. 
Radicado 2016ER7878</t>
  </si>
  <si>
    <t>"Por el cual se establece el cobro de la Contribución de Valorización en el Distrito Capital después de ejecutadas las obras y se dictan otras disposiciones"</t>
  </si>
  <si>
    <t>Se archiva conforme el artículo 80 del Acuerdo 348 de 2008 - Reglamento Interno (no fue discutido al término de las sesiones en que fue presentado)</t>
  </si>
  <si>
    <r>
      <t xml:space="preserve">ACUMULADO CON LOS  P.A. O66, 083 Y 091  DE 2016
</t>
    </r>
    <r>
      <rPr>
        <b/>
        <sz val="11"/>
        <color indexed="51"/>
        <rFont val="Arial"/>
        <family val="2"/>
      </rPr>
      <t xml:space="preserve">PRIORIZADO 22-FEBRERO-2016
</t>
    </r>
    <r>
      <rPr>
        <b/>
        <sz val="11"/>
        <rFont val="Arial"/>
        <family val="2"/>
      </rPr>
      <t>Se archiva conforme el artículo 80 del Acuerdo 348 de 2008 - Reglamento Interno (no fue discutido al término de las sesiones en que fue presentado)</t>
    </r>
  </si>
  <si>
    <r>
      <t xml:space="preserve">PRIORIZADO
01-MARZO-2016
</t>
    </r>
    <r>
      <rPr>
        <b/>
        <sz val="11"/>
        <rFont val="Arial"/>
        <family val="2"/>
      </rPr>
      <t xml:space="preserve">
Se archiva conforme el artículo 80 del Acuerdo 348 de 2008 - Reglamento Interno (no fue discutido al término de las sesiones en que fue presentado)</t>
    </r>
  </si>
  <si>
    <r>
      <t xml:space="preserve">PRIORIZADO
01-MARZO-2016
</t>
    </r>
    <r>
      <rPr>
        <b/>
        <sz val="11"/>
        <rFont val="Arial"/>
        <family val="2"/>
      </rPr>
      <t>Se archiva conforme el artículo 80 del Acuerdo 348 de 2008 - Reglamento Interno (no fue discutido al término de las sesiones en que fue presentado)</t>
    </r>
  </si>
  <si>
    <t>"Por medio del cual se modifica parcialmente el Acuerdo 469 de 2011 en cuanto a la clasificación de los sujetos pasivos del Impuesto Predial Unificado en Bogotá D.C. y el Acuerdo 105 de 2003 en cuanto a las tarifas del Impuesto predial unificado en Bogotá y se dictan otras disposiciones."</t>
  </si>
  <si>
    <r>
      <rPr>
        <b/>
        <sz val="11"/>
        <rFont val="Arial"/>
        <family val="2"/>
      </rPr>
      <t>BANCADA PARTIDO LIBERAL</t>
    </r>
    <r>
      <rPr>
        <sz val="11"/>
        <rFont val="Arial"/>
        <family val="2"/>
      </rPr>
      <t xml:space="preserve">
H.C. María Victoria Vargas Silva</t>
    </r>
  </si>
  <si>
    <t>"por medio del cual se modifica el Acuerdo 188 de 2005 y se dictan otras disposiciones"</t>
  </si>
  <si>
    <t>"por el cual se modifica parcialmente el Acuerdo 469 de 2011"</t>
  </si>
  <si>
    <r>
      <rPr>
        <b/>
        <sz val="11"/>
        <rFont val="Arial"/>
        <family val="2"/>
      </rPr>
      <t xml:space="preserve">BANCADA PARTIDO LIBERAL
</t>
    </r>
    <r>
      <rPr>
        <sz val="11"/>
        <rFont val="Arial"/>
        <family val="2"/>
      </rPr>
      <t xml:space="preserve">Hs.Cs. Horacio José Serpa Moncada
Luz Marina Gordillo
Armando Gutiérrez González
Germán garcía Maya
Jorge Durán Silva
</t>
    </r>
  </si>
  <si>
    <t>"Por el cual se establecen medidas de alivio tributario en materia de Impuesto Predial y Avalúo Catastral en el Distrito Capital"</t>
  </si>
  <si>
    <t>"Por el cual se establece la matrícula cero en la Universidad Distrital Francisco José de Caldas".</t>
  </si>
  <si>
    <t>Hs. Cs.
César Alfonso García Vargas
Jorge Lozada Valderrama
Hosman Yaith Martínez Moreno
Roger Carrillo Ocampo</t>
  </si>
  <si>
    <t>"por el cual se crea el portal Aquí su plata se ve".</t>
  </si>
  <si>
    <t>"Por el cual se institucionaliza el apoyo económico a los adultos mayores en el Distrito Capital en el marco de la Ley 1251 de 2008".</t>
  </si>
  <si>
    <t>"por medio del cual se modifica el Acuerdo 188 de 2005 y se dictan otras disposiciones".</t>
  </si>
  <si>
    <t>"Por el cual se adoptan medidas en materia de impuesto predial unificado y se dictan otras disposiciones".</t>
  </si>
  <si>
    <t>"Por medio del cual se establecen parámetros en el cobro del Impuesto Predial Unificado y se dictan otras disposiciones".</t>
  </si>
  <si>
    <r>
      <rPr>
        <b/>
        <sz val="11"/>
        <rFont val="Arial"/>
        <family val="2"/>
      </rPr>
      <t>BANCADA PARTIDO CAMBIO RADICAL</t>
    </r>
    <r>
      <rPr>
        <sz val="11"/>
        <rFont val="Arial"/>
        <family val="2"/>
      </rPr>
      <t xml:space="preserve">
Hs.Cs. 
Julio César Acosta Acosta, Roberto Hinestrosa rey
Jorge Lozada Valderrama, 
César Alfonso García Vargas, 
Juan Felipe Grillo Carrasco,
Rolando Alberto Gonzalez García
José David Castellanos Orjuela</t>
    </r>
  </si>
  <si>
    <t>126</t>
  </si>
  <si>
    <t>145</t>
  </si>
  <si>
    <t>149</t>
  </si>
  <si>
    <t>150</t>
  </si>
  <si>
    <t>160</t>
  </si>
  <si>
    <t>161</t>
  </si>
  <si>
    <t>171</t>
  </si>
  <si>
    <t>185</t>
  </si>
  <si>
    <t>197</t>
  </si>
  <si>
    <t>219</t>
  </si>
  <si>
    <t>227</t>
  </si>
  <si>
    <t>228</t>
  </si>
  <si>
    <t>231</t>
  </si>
  <si>
    <r>
      <rPr>
        <b/>
        <sz val="11"/>
        <rFont val="Arial"/>
        <family val="2"/>
      </rPr>
      <t>BANCADA CENTRO DEMOCRÁTICO</t>
    </r>
    <r>
      <rPr>
        <sz val="11"/>
        <rFont val="Arial"/>
        <family val="2"/>
      </rPr>
      <t xml:space="preserve">
Hs. Cs.
 Ángela Sofía Garzón Caicedo,  Daniel Andrés Palacios Martínez, Diego Fernando Devia Torres, Diego Andrés Molano Aponte, Andrés Eduardo Forero Molina  y Pedro Javier Santiesteban Millán</t>
    </r>
  </si>
  <si>
    <t>FECHA DE NOTIFICACIÓN</t>
  </si>
  <si>
    <t>Hs.Cs
 ANTONIO ERESMID SANGUINO PAEZ
  HOLLMAN FELIPE MORRIS RINCÓN (Coordinador) 
NOTIFICACION DE PONENCIA 09 -02- 2016
VENCE 23 DE FEBRERO DE 2016</t>
  </si>
  <si>
    <t xml:space="preserve">Hs. Cs.
EDWARD ANÍBAL ARIAS RUBIO
PEDRO JAVIER SANTIESTEBAN MILLÁN (coordinador)
NOTIFICACIÓN 20 DE MAYO
VENCE 07 DE JUNIO
</t>
  </si>
  <si>
    <t>Hs.Cs.
RUBÉN DARÍO TORRADO PACHECO
JUAN FELIPE GRILLO CARRASCO (coordinador)
JAIRO CARDOZO SALAZAR (ponente de bancada)
NOTIFICACIÓN 20 DE MAYO
VENCE 07 DE JUNIO</t>
  </si>
  <si>
    <t>Hs. Cs.
ANTONIO ERESMID SANGUINO PÁEZ
ÁLVARO JOSÉ ARGOTE MUÑOZ (coordinador)
JAIRO CARDOZO SALAZAR (ponente de bancada)
NOTIFICACIÓN 20 DE MAYO
VENCE 07 DE JUNIO</t>
  </si>
  <si>
    <t>Hs. Cs. 
ROLANDO ALBERTO GONZÁLEZ GARCÍA 
PEDRO JULIÁN LÓPEZ SIERRA (coordinador)
NOTIFICACIÓN 20 DE MAYO
VENCE 07 DE JUNIO</t>
  </si>
  <si>
    <t>Hs.Cs.
ÁLVARO JOSÉ ARGOTE MUÑOZ
NELSON CUBIDES SALAZAR (coordinador)
NOTIFICACIÓN 20 DE MAYO
VENCE 07 DE JUNIO</t>
  </si>
  <si>
    <t>Hs. Cs.
PEDRO JAVIER SANTISTEBAN MILLÁN
ROLANDO ALBERTO GONZÁLEZ
PEDRO JULIÁN LÓPEZ
VENCE 08 DE ABRIL DE 2016</t>
  </si>
  <si>
    <r>
      <t xml:space="preserve">Hs.Cs.
ARMANDO GUTIÉRREZ GONZÁLEZ
LUZ MARINA GORDILLO SALINAS (coordinadora)
</t>
    </r>
    <r>
      <rPr>
        <sz val="11"/>
        <color indexed="10"/>
        <rFont val="Arial"/>
        <family val="2"/>
      </rPr>
      <t>ACUMULADO CON LOS P.A. O68, 083 Y 091  DE 2016
NOTIFICACION DE PONENCIA 15 -02- 2016
VENCE 29 DE FEBRERO DE 2016</t>
    </r>
  </si>
  <si>
    <r>
      <t xml:space="preserve">Hs.Cs.
ARMANDO GUTIÉRREZ GONZÁLEZ
LUZ MARINA GORDILLO SALINAS (coordinadora)
</t>
    </r>
    <r>
      <rPr>
        <sz val="11"/>
        <color indexed="10"/>
        <rFont val="Arial"/>
        <family val="2"/>
      </rPr>
      <t>ACUMULADO CON LOS P.A. O66, 083 Y 091  DE 2016
NOTIFICACION DE PONENCIA 15 -02- 2016
VENCE 29 DE FEBRERO DE 2016</t>
    </r>
  </si>
  <si>
    <t>Hs.Cs.
JUAN FELIPE GRILLO CARRASCO
 HOLLMAN FELIPE MORRIS RINCÓN 
LUZ MARINA GORDILLO SALINAS (coordinadora)
NOTIFICACION DE PONENCIA 19 -02- 2016
VENCE 04 DE MARZO DE 2016</t>
  </si>
  <si>
    <t>Hs. Cs
ANTONIO ERESMID SANGUINO PAEZ
ALVARO JOSÉ ARGOTE MUÑOZ
 (coordinador)
NOTIFICACION DE PONENCIA 19 -02- 2016
VENCE 04 DE MARZO DE 2016</t>
  </si>
  <si>
    <r>
      <t xml:space="preserve">Hs.Cs.
ARMANDO GUTIÉRREZ GONZÁLEZ
LUZ MARINA GORDILLO SALINAS (coordinadora)
</t>
    </r>
    <r>
      <rPr>
        <b/>
        <sz val="11"/>
        <color indexed="10"/>
        <rFont val="Arial"/>
        <family val="2"/>
      </rPr>
      <t>ACUMULADO CON LOS P.A. 066, 068 Y 083 DE 2016
NOTIFICACION DE PONENCIA 22 -02- 2016
VENCE 04 DE MARZO DE 2016</t>
    </r>
  </si>
  <si>
    <t>RETIRADO
POR LA ADMINISTRACIÓN</t>
  </si>
  <si>
    <t>Hs. Cs. 
ROLANDO ALBERTO GONZÁLEZ GARCÍA 
Ponencia positiva con modificaciones (01-06-2016, CORDIS 2016IE8386)
PEDRO JULIÁN LÓPEZ SIERRA (coordinador) 
Ponencia Positiva con modificaciones (03-06-2016)</t>
  </si>
  <si>
    <r>
      <rPr>
        <b/>
        <sz val="11"/>
        <rFont val="Arial"/>
        <family val="2"/>
      </rPr>
      <t xml:space="preserve">
BANCADA PARTIDO DE ALIANZA VERDE </t>
    </r>
    <r>
      <rPr>
        <sz val="11"/>
        <rFont val="Arial"/>
        <family val="2"/>
      </rPr>
      <t xml:space="preserve">
Hs.Cs. 
Dora Lucía Bastidas Ubate,
Antonio Eresmid Sanguino Páez, Hosman Yaith Martínez Moreno, 
María Clara Name Ramírez,
 Edward Aníbal Arias Rubio,
Jorge Eduardo Torres Camargo 
</t>
    </r>
  </si>
  <si>
    <t>Hs.Cs.
JAIRO CARDOZO SALAZAR
Ponencia positiva con modificaciones (07-06-2016 CORDIS 2016IE8648)
LUZ MARINA GORDILLO SALINAS (coordinadora)
Ponencia positiva (07-06-2016 CORDIS 2016IE8635)</t>
  </si>
  <si>
    <t>Hs.Cs.
RUBÉN DARÍO TORRADO PACHECO
Ponencia negativa (03-06-2016 CORDIS 2016IE8543)
JUAN FELIPE GRILLO CARRASCO (coordinador)
Ponencia positiva con modificaciones(07-06-2016 CORDIS 2016IE8691)
JAIRO CARDOZO SALAZAR (ponente de bancada)
Ponencia positiva con modificaciones(07-06-2016 CORDIS 2016IE8658)</t>
  </si>
  <si>
    <r>
      <t xml:space="preserve">PRIORIZADO
12-ABRIL-2016
</t>
    </r>
    <r>
      <rPr>
        <sz val="11"/>
        <rFont val="Arial"/>
        <family val="2"/>
      </rPr>
      <t>Se archiva conforme el artículo 80 del Acuerdo 348 de 2008 - Reglamento Interno (no fue discutido al término de las sesiones en que fue presentado)</t>
    </r>
  </si>
  <si>
    <r>
      <t xml:space="preserve">Hs.Cs.
ARMANDO GUTIÉRREZ GONZÁLEZ
LUZ MARINA GORDILLO SALINAS (coordinadora)
JAIRO CARDOZO SALAZAR- PONENTE AUTOR
</t>
    </r>
    <r>
      <rPr>
        <b/>
        <sz val="11"/>
        <color indexed="10"/>
        <rFont val="Arial"/>
        <family val="2"/>
      </rPr>
      <t xml:space="preserve">ACUMULADO CON LOS P.A. 066 Y 068 DE 2016
NOTIFICACION DE PONENCIA 22 -02- 2016
</t>
    </r>
  </si>
  <si>
    <t>Hs.Cs
EDWARD ANIBAL ARIAS RUBIO 
RICARDO ANDRES CORREA MOJICA 
DIEGO FERNANDO DEVIA TORRES (coordinador)
NOTIFICACION DE PONENCIA 09-02- 2016
VENCE 23 DE FEBRERO DE 2016</t>
  </si>
  <si>
    <t>“Por el cual se establecen las medidas de alivio tributario en materia de impuesto Predial y avaluo Catastral en el Distrito Capital”</t>
  </si>
  <si>
    <t>H.C. Julio César Acosta Acosta</t>
  </si>
  <si>
    <t>“Por el cual se simplifica el Sistema Tributario Distrital y se dictan otras disposiciones"</t>
  </si>
  <si>
    <t>“Por el cual se autoriza un cupo de endeudamiento para la Administración Central y los Establecimientos Públicos del Distrito Capital y se dictan otras disposiciones”</t>
  </si>
  <si>
    <r>
      <rPr>
        <b/>
        <sz val="11"/>
        <rFont val="Arial"/>
        <family val="2"/>
      </rPr>
      <t>BANCADA ALIANZA VERDE</t>
    </r>
    <r>
      <rPr>
        <sz val="11"/>
        <rFont val="Arial"/>
        <family val="2"/>
      </rPr>
      <t xml:space="preserve">
Hs.Cs. Dora Lucia Bastidas Ubate,
Antonio Eresmid Sanguino Paez, 
Hosman Yaith Martínez Moreno, 
María Clara Name Ramírez 
Jorge Eduardo Torres Camargo</t>
    </r>
  </si>
  <si>
    <t>Doctores Enrique Peñalosa Londoño, 
Alcalde Mayor de Bogotá D.C.
José Alejandro Herrera Lozano, Secretario Distrital de Hacienda (E)</t>
  </si>
  <si>
    <t>Doctores Enrique Peñalosa Londoño,
Alcalde Mayor de Bogotá D.C.
José Alejandro Herrera Lozano, 
Secretario Distrital de Hacienda (E)</t>
  </si>
  <si>
    <t xml:space="preserve">Hs.Cs.
PEDRO JULIÁN LÓPEZ SIERRA, 
ROLANDO ALBERTO GONZÁLEZ GARCÍA 
JUAN FELIPE GRILLO CARRASCO (COORDINADOR)
</t>
  </si>
  <si>
    <t>Hs.Cs.
NELSON ENRIQUE CUBIDES SALAZAR,
DIEGO FERNANDO DEVIA TORRES 
EDWARD ANÍBAL ARIAS RUBIO (COORDINADOR)</t>
  </si>
  <si>
    <t>“Por el  cual se modifica el Sistema Tributario y pago del Impuesto Predial y se dictan otras disposiciones</t>
  </si>
  <si>
    <t>H.C. Álvaro José Argote Muñoz</t>
  </si>
  <si>
    <t>“Por medio del cual se modifica parcialmente el Acuerdo 469 de 2011 en cuanto a la clasificación de los sujetos pasivos y el Acuerdo 105 de 2003 en cuanto a las tarifas del impuesto predial unificado en Bogotá D.C. y se dictan otras disposiciones”</t>
  </si>
  <si>
    <t>H.C. María Victoria Vargas Silva</t>
  </si>
  <si>
    <t>“Por el cual se establece el cobro de la Contribución de Valorización en el Distrito Capital después de ejecutadas las obras y se dictan otras disposiciones”</t>
  </si>
  <si>
    <t xml:space="preserve">Hs.Cs. Gloria Stella Díaz Ortiz y Jairo Cardozo Salazar </t>
  </si>
  <si>
    <t>“Por el cual se institucionaliza el apoyo económico a los adultos mayores en el Distrito Capital en el marco de la ley 1251 de 2008”</t>
  </si>
  <si>
    <r>
      <rPr>
        <b/>
        <sz val="11"/>
        <rFont val="Arial"/>
        <family val="2"/>
      </rPr>
      <t>BANCADA CENTRO DEMOCRÁTICO</t>
    </r>
    <r>
      <rPr>
        <sz val="11"/>
        <rFont val="Arial"/>
        <family val="2"/>
      </rPr>
      <t xml:space="preserve">
Hs. Cs. Diego Fernando Devia Torres, Daniel Andrés Palacios M, Andrés Eduardo Forero M. y Pedro Javier Santiesteban.</t>
    </r>
  </si>
  <si>
    <r>
      <t xml:space="preserve">Hs.Cs.
PEDRO JULIÁN LÓPEZ SIERRA, 
ROLANDO ALBERTO GONZÁLEZ GARCÍA 
JUAN FELIPE GRILLO CARRASCO (COORDINADOR)
</t>
    </r>
    <r>
      <rPr>
        <sz val="11"/>
        <color indexed="10"/>
        <rFont val="Arial"/>
        <family val="2"/>
      </rPr>
      <t>Ponencia Positiva conjunta con modificaciones
julio 25 de 2016</t>
    </r>
    <r>
      <rPr>
        <sz val="11"/>
        <rFont val="Arial"/>
        <family val="2"/>
      </rPr>
      <t xml:space="preserve">
</t>
    </r>
  </si>
  <si>
    <r>
      <t xml:space="preserve">Hs.Cs.
NELSON ENRIQUE CUBIDES SALAZAR,
DIEGO FERNANDO DEVIA TORRES 
EDWARD ANÍBAL ARIAS RUBIO (COORDINADOR)
</t>
    </r>
    <r>
      <rPr>
        <sz val="11"/>
        <color indexed="10"/>
        <rFont val="Arial"/>
        <family val="2"/>
      </rPr>
      <t>Ponencia Positiva conjunta con modificaciones
julio 22 de 2016</t>
    </r>
  </si>
  <si>
    <t>Presentación del Proyecto, 18 de julio de 2016.
Primer debate, 26 de julio de 2016.
Continuación Primer debate y aprobación, 27 de julio de 2016.</t>
  </si>
  <si>
    <t>"Por medio del cual se desarrollan las evaluaciones de impacto de que habla el artículo 127 del Acuerdo 645 de 2016"</t>
  </si>
  <si>
    <t>"Por medio del cual se establece la estrategia de pago por servicios ambientales en Bogotá D.C." y se dictan otras disposiciones".</t>
  </si>
  <si>
    <t>"Por medio del cual se fomenta la Economía Creativa en el Distrito Capital - Acuerdo Naranja"</t>
  </si>
  <si>
    <t>"Por el cual se autoriza a la Secretaría de Educación del Distrito para asumir compromisos con cargo de vigencias futuras excepcionales para el periodo 2017-2016".</t>
  </si>
  <si>
    <r>
      <rPr>
        <b/>
        <sz val="11"/>
        <rFont val="Arial"/>
        <family val="2"/>
      </rPr>
      <t>BANCADA PARTIDO DE LA U</t>
    </r>
    <r>
      <rPr>
        <sz val="11"/>
        <rFont val="Arial"/>
        <family val="2"/>
      </rPr>
      <t xml:space="preserve">
Hs.Cs. Rubén Darío Torrado Pacheco, nelly Patricia Mosquera Murcia y Ricardo Correa Mojica.</t>
    </r>
  </si>
  <si>
    <r>
      <rPr>
        <b/>
        <sz val="11"/>
        <rFont val="Arial"/>
        <family val="2"/>
      </rPr>
      <t>BANCADA PARTIDO LIBERAL</t>
    </r>
    <r>
      <rPr>
        <sz val="11"/>
        <rFont val="Arial"/>
        <family val="2"/>
      </rPr>
      <t xml:space="preserve">
Hs. Cs. Horacio José Serpa Moncada, María Victoria Vargas Silva, Luz Marina Gordillo Salinas, Germán A. García, Armando Gutiérrez y Jorge Durán Silva.</t>
    </r>
  </si>
  <si>
    <r>
      <rPr>
        <b/>
        <sz val="11"/>
        <rFont val="Arial"/>
        <family val="2"/>
      </rPr>
      <t>BANCADA CENTRO DEMOCRÁTICO</t>
    </r>
    <r>
      <rPr>
        <sz val="11"/>
        <rFont val="Arial"/>
        <family val="2"/>
      </rPr>
      <t xml:space="preserve">
Hs.Cs. Andrés Forero M. Angela S. Garzón C., Diego Fernando Devia T., Daniel A. palacios M., Diego A. Molano A. y Pedro Javier Santiesteban.</t>
    </r>
  </si>
  <si>
    <t>Hs. Cs.
EDWARD ANÍBAL ARIAS RUBIO
ÁLVARO JOSÉ ARGOTE MUÑOZ (coordinador)</t>
  </si>
  <si>
    <t>Hs. Cs.
JAIRO CARDOZO SALAZAR
ARMANDO GUTIÉRREZ GONZÁLEZ (coordinador)</t>
  </si>
  <si>
    <t>Hs. Cs.
PEDRO JULIÁN LÓPEZ SIERRA
ANTONIO SANGUINO PÁEZ (coordinador)</t>
  </si>
  <si>
    <t>Hs. Cs.
ARMANDO GUTIÉRREZ GONZÁLEZ
JAIRO CARDOZO SALAZAR (coordinador)</t>
  </si>
  <si>
    <t>Hs.Cs. 
PEDRO JAVIER SANTIESTEBAN MILLÁN
RUBÉN DARÍO TORRADO PACHECO
PEDRO JULIÁN LÓPEZ SIERRA (coordinador)</t>
  </si>
  <si>
    <t>PRIORIZADO
08-AGOSTO-2016</t>
  </si>
  <si>
    <t>"Por el cual se efectúan unas modificaciones en el Presupuesto Anual de Rentas e Ingresos y de Gastos e Inversiones del Distrito Capital, para la vigencia fiscal comprendida entre el 1 de enero y el 31 de diciembre de 2016, e3n armonización con el nuevo Plan de Desarrollo"</t>
  </si>
  <si>
    <t>Hs. Cs.
ROLANDO ALBERTO GONZÁLEZ
NELSON CUBIDES SALAZAR (Coordinador)</t>
  </si>
  <si>
    <t>8 de agosto de 2016</t>
  </si>
  <si>
    <t>5 de agosto de 2016</t>
  </si>
  <si>
    <t>Hs. Cs.
PEDRO JAVIER SANTIESTEBAN MILLÁN
DIEGO FERNANDO DEVIA TORRES (coordinador)
JAIRO CARDOZO SALAZAR (ponente de bancada)</t>
  </si>
  <si>
    <t>Hs. Cs.
HOLLMAN FELIPE MORRIS RINCÓN
JUAN FELIPE GRILLO CARRASC (coordinador)
JAIRO CARDOZO SALAZAR (ponente de bancada)</t>
  </si>
  <si>
    <t>Hs. Cs.
JAIRO CARDOZO SALAZAR
NELSON CUBIDES SALAZAR
ROLANDO ALBERTO GONZÁLEZ GARCÍA (coordinador)</t>
  </si>
  <si>
    <t>“Por el cual se modifica parcialmente el acuerdo 469 de 2011”</t>
  </si>
  <si>
    <t>11/872016</t>
  </si>
  <si>
    <t>3  de agost de 2016</t>
  </si>
  <si>
    <t>Presentación Proyecto, 17 de agosto de 2016; foro, 18 de agosto de 2016; debate, 29 de agosto de 2016</t>
  </si>
  <si>
    <r>
      <t xml:space="preserve">Hs.Cs
 ANTONIO ERESMID SANGUINO PAEZ
</t>
    </r>
    <r>
      <rPr>
        <sz val="11"/>
        <color indexed="10"/>
        <rFont val="Arial"/>
        <family val="2"/>
      </rPr>
      <t xml:space="preserve">presentó ponencia positiva con modificaciones al articulado (RAD 19-02-2016)
</t>
    </r>
    <r>
      <rPr>
        <sz val="11"/>
        <rFont val="Arial"/>
        <family val="2"/>
      </rPr>
      <t xml:space="preserve">
  HOLLMAN FELIPE MORRIS RINCÓN (Coordinador)
</t>
    </r>
    <r>
      <rPr>
        <sz val="11"/>
        <color indexed="10"/>
        <rFont val="Arial"/>
        <family val="2"/>
      </rPr>
      <t xml:space="preserve">presentó ponencia positiva  (RAD 23-02-2016) 
</t>
    </r>
    <r>
      <rPr>
        <sz val="11"/>
        <rFont val="Arial"/>
        <family val="2"/>
      </rPr>
      <t xml:space="preserve">
</t>
    </r>
  </si>
  <si>
    <r>
      <t xml:space="preserve">Hs.Cs
EDWARD ANIBAL ARIAS RUBIO 
</t>
    </r>
    <r>
      <rPr>
        <sz val="11"/>
        <color indexed="10"/>
        <rFont val="Arial"/>
        <family val="2"/>
      </rPr>
      <t>solicitud prorroga 22-02-2016
 (concedida por 10 dias, vence el 08 de marzo)
presentó ponencia Negativa con  (RAD  08-03-2016)</t>
    </r>
    <r>
      <rPr>
        <sz val="11"/>
        <rFont val="Arial"/>
        <family val="2"/>
      </rPr>
      <t xml:space="preserve">
RICARDO ANDRES CORREA MOJICA
</t>
    </r>
    <r>
      <rPr>
        <sz val="11"/>
        <color indexed="10"/>
        <rFont val="Arial"/>
        <family val="2"/>
      </rPr>
      <t>NOTIFICACION DE PONENCIA 12 -02- 2016
presentó ponencia positiva con  (RAD  25-02-2016)</t>
    </r>
    <r>
      <rPr>
        <sz val="11"/>
        <rFont val="Arial"/>
        <family val="2"/>
      </rPr>
      <t xml:space="preserve">
</t>
    </r>
    <r>
      <rPr>
        <sz val="11"/>
        <color indexed="51"/>
        <rFont val="Arial"/>
        <family val="2"/>
      </rPr>
      <t xml:space="preserve">PONENTE AUTOR
</t>
    </r>
    <r>
      <rPr>
        <sz val="11"/>
        <rFont val="Arial"/>
        <family val="2"/>
      </rPr>
      <t xml:space="preserve">
DIEGO FERNANDO DEVIA TORRES (coordinador)
</t>
    </r>
    <r>
      <rPr>
        <sz val="11"/>
        <color indexed="10"/>
        <rFont val="Arial"/>
        <family val="2"/>
      </rPr>
      <t>presentó ponencia positiva con modificaciones al articulado (RAD  23-02-2016)</t>
    </r>
    <r>
      <rPr>
        <sz val="11"/>
        <rFont val="Arial"/>
        <family val="2"/>
      </rPr>
      <t xml:space="preserve">
</t>
    </r>
  </si>
  <si>
    <r>
      <t xml:space="preserve">Hs.Cs.
ARMANDO GUTIÉRREZ GONZÁLEZ                                 </t>
    </r>
    <r>
      <rPr>
        <sz val="11"/>
        <color indexed="10"/>
        <rFont val="Arial"/>
        <family val="2"/>
      </rPr>
      <t xml:space="preserve">solicitud prorroga 29-02-2016
 (concedida por 10 dias, vence el 14 de marzo)
Presentó ponencia positiva con modificaciones (14-03-2016)
</t>
    </r>
    <r>
      <rPr>
        <sz val="11"/>
        <rFont val="Arial"/>
        <family val="2"/>
      </rPr>
      <t xml:space="preserve">
LUZ MARINA GORDILLO SALINAS (coordinadora) </t>
    </r>
    <r>
      <rPr>
        <sz val="11"/>
        <color indexed="10"/>
        <rFont val="Arial"/>
        <family val="2"/>
      </rPr>
      <t>presentó ponencia positiva con modificaciones al articulado (CORDIS 2016IE3298)</t>
    </r>
    <r>
      <rPr>
        <sz val="11"/>
        <rFont val="Arial"/>
        <family val="2"/>
      </rPr>
      <t xml:space="preserve">
</t>
    </r>
  </si>
  <si>
    <r>
      <t xml:space="preserve">Hs.Cs.
ARMANDO GUTIÉRREZ GONZÁLEZ
</t>
    </r>
    <r>
      <rPr>
        <sz val="11"/>
        <color indexed="10"/>
        <rFont val="Arial"/>
        <family val="2"/>
      </rPr>
      <t>Presentó ponencia positiva con modificaciones (14-03-2016)</t>
    </r>
    <r>
      <rPr>
        <sz val="11"/>
        <rFont val="Arial"/>
        <family val="2"/>
      </rPr>
      <t xml:space="preserve">
LUZ MARINA GORDILLO SALINAS (coordinadora) </t>
    </r>
    <r>
      <rPr>
        <sz val="11"/>
        <color indexed="10"/>
        <rFont val="Arial"/>
        <family val="2"/>
      </rPr>
      <t>presentó ponencia positiva con modificaciones al articulado (CORDIS 2016IE3298)</t>
    </r>
    <r>
      <rPr>
        <sz val="11"/>
        <rFont val="Arial"/>
        <family val="2"/>
      </rPr>
      <t xml:space="preserve">
</t>
    </r>
  </si>
  <si>
    <r>
      <t xml:space="preserve">Hs.Cs.
JUAN FELIPE GRILLO CARRASCO
</t>
    </r>
    <r>
      <rPr>
        <sz val="11"/>
        <color indexed="10"/>
        <rFont val="Arial"/>
        <family val="2"/>
      </rPr>
      <t>presentó ponencia positiva (04-03-2016)</t>
    </r>
    <r>
      <rPr>
        <sz val="11"/>
        <rFont val="Arial"/>
        <family val="2"/>
      </rPr>
      <t xml:space="preserve">
 HOLLMAN FELIPE MORRIS RINCÓN                             </t>
    </r>
    <r>
      <rPr>
        <sz val="11"/>
        <color indexed="10"/>
        <rFont val="Arial"/>
        <family val="2"/>
      </rPr>
      <t>presentó ponencia negativa (04-03-2016)</t>
    </r>
    <r>
      <rPr>
        <sz val="11"/>
        <rFont val="Arial"/>
        <family val="2"/>
      </rPr>
      <t xml:space="preserve">
LUZ MARINA GORDILLO SALINAS                     (coordinadora) 
</t>
    </r>
    <r>
      <rPr>
        <sz val="11"/>
        <color indexed="10"/>
        <rFont val="Arial"/>
        <family val="2"/>
      </rPr>
      <t>presentó ponencia positiva (04-03-2016)</t>
    </r>
    <r>
      <rPr>
        <sz val="11"/>
        <rFont val="Arial"/>
        <family val="2"/>
      </rPr>
      <t xml:space="preserve">
</t>
    </r>
  </si>
  <si>
    <r>
      <t xml:space="preserve">Hs. Cs
ANTONIO ERESMID SANGUINO PAEZ
</t>
    </r>
    <r>
      <rPr>
        <sz val="11"/>
        <color indexed="10"/>
        <rFont val="Arial"/>
        <family val="2"/>
      </rPr>
      <t>Presentó ponencia negativa (04-03-2016)</t>
    </r>
    <r>
      <rPr>
        <sz val="11"/>
        <rFont val="Arial"/>
        <family val="2"/>
      </rPr>
      <t xml:space="preserve">
ALVARO JOSÉ ARGOTE MUÑOZ
 (coordinador)
</t>
    </r>
    <r>
      <rPr>
        <sz val="11"/>
        <color indexed="10"/>
        <rFont val="Arial"/>
        <family val="2"/>
      </rPr>
      <t>Solicitó prórroga y se concedió por 10 días
Presentó ponencia negativa (11-03-2016)</t>
    </r>
    <r>
      <rPr>
        <sz val="11"/>
        <rFont val="Arial"/>
        <family val="2"/>
      </rPr>
      <t xml:space="preserve">
</t>
    </r>
  </si>
  <si>
    <r>
      <t xml:space="preserve">Hs.Cs.
ARMANDO GUTIÉRREZ GONZÁLEZ
</t>
    </r>
    <r>
      <rPr>
        <sz val="11"/>
        <color indexed="10"/>
        <rFont val="Arial"/>
        <family val="2"/>
      </rPr>
      <t>Presentó ponencia positiva con modificaciones (14-03-2016)</t>
    </r>
    <r>
      <rPr>
        <sz val="11"/>
        <rFont val="Arial"/>
        <family val="2"/>
      </rPr>
      <t xml:space="preserve">
LUZ MARINA GORDILLO SALINAS (coordinadora) </t>
    </r>
    <r>
      <rPr>
        <sz val="11"/>
        <color indexed="10"/>
        <rFont val="Arial"/>
        <family val="2"/>
      </rPr>
      <t>presentó ponencia positiva con modificaciones al articulado  (CORDIS 2016IE3298)</t>
    </r>
    <r>
      <rPr>
        <sz val="11"/>
        <rFont val="Arial"/>
        <family val="2"/>
      </rPr>
      <t xml:space="preserve">
JAIRO CARDOZO SALAZAR
</t>
    </r>
  </si>
  <si>
    <r>
      <t xml:space="preserve">Hs.Cs.
RICARDO ANDRES CORREA MOJÍCA
 EDWARD ANIBAL ARIAS RUBIO (coordinador)
JAIRO CARDOZO SALAZAR
</t>
    </r>
    <r>
      <rPr>
        <sz val="11"/>
        <color indexed="51"/>
        <rFont val="Arial"/>
        <family val="2"/>
      </rPr>
      <t>PONENTE AUTOR</t>
    </r>
    <r>
      <rPr>
        <sz val="11"/>
        <rFont val="Arial"/>
        <family val="2"/>
      </rPr>
      <t xml:space="preserve">
NOTIFICACION DE PONENCIA 19 -02- 2016
VENCE 04 DE MARZO DE 2016</t>
    </r>
  </si>
  <si>
    <r>
      <t xml:space="preserve">Hs.Cs.
RICARDO ANDRES CORREA MOJÍCA
</t>
    </r>
    <r>
      <rPr>
        <sz val="11"/>
        <color indexed="10"/>
        <rFont val="Arial"/>
        <family val="2"/>
      </rPr>
      <t xml:space="preserve">Solicitó prórroga y se concedió por 10 días
Presentó ponencia negativa (18-03-2016)
</t>
    </r>
    <r>
      <rPr>
        <sz val="11"/>
        <rFont val="Arial"/>
        <family val="2"/>
      </rPr>
      <t xml:space="preserve">
 EDWARD ANIBAL ARIAS RUBIO (coordinador)
</t>
    </r>
    <r>
      <rPr>
        <sz val="11"/>
        <color indexed="10"/>
        <rFont val="Arial"/>
        <family val="2"/>
      </rPr>
      <t>Solicitó prórroga y se concedió por 10 días
Presentó ponencia negativa (18-03-2016)</t>
    </r>
    <r>
      <rPr>
        <sz val="11"/>
        <rFont val="Arial"/>
        <family val="2"/>
      </rPr>
      <t xml:space="preserve">
JAIRO CARDOZO SALAZAR
</t>
    </r>
    <r>
      <rPr>
        <sz val="11"/>
        <color indexed="51"/>
        <rFont val="Arial"/>
        <family val="2"/>
      </rPr>
      <t xml:space="preserve">PONENTE AUTOR
</t>
    </r>
    <r>
      <rPr>
        <sz val="11"/>
        <color indexed="10"/>
        <rFont val="Arial"/>
        <family val="2"/>
      </rPr>
      <t>Presentó ponencia positiva (04-03-2016)</t>
    </r>
    <r>
      <rPr>
        <sz val="11"/>
        <rFont val="Arial"/>
        <family val="2"/>
      </rPr>
      <t xml:space="preserve">
</t>
    </r>
  </si>
  <si>
    <r>
      <t xml:space="preserve">Hs.Cs.
ARMANDO GUTIÉRREZ GONZÁLEZ
</t>
    </r>
    <r>
      <rPr>
        <sz val="11"/>
        <color indexed="10"/>
        <rFont val="Arial"/>
        <family val="2"/>
      </rPr>
      <t>Presentó ponencia positiva con modificaciones (14-03-2016)</t>
    </r>
    <r>
      <rPr>
        <sz val="11"/>
        <rFont val="Arial"/>
        <family val="2"/>
      </rPr>
      <t xml:space="preserve">
LUZ MARINA GORDILLO SALINAS (coordinadora) </t>
    </r>
    <r>
      <rPr>
        <sz val="11"/>
        <color indexed="10"/>
        <rFont val="Arial"/>
        <family val="2"/>
      </rPr>
      <t>presentó ponencia positiva con modificaciones al articulado  (CORDIS 2016IE3298)</t>
    </r>
    <r>
      <rPr>
        <sz val="11"/>
        <rFont val="Arial"/>
        <family val="2"/>
      </rPr>
      <t xml:space="preserve">
</t>
    </r>
  </si>
  <si>
    <r>
      <t xml:space="preserve">Hs. Cs.
EDWARD ANÍBAL ARIAS RUBIO
Solicitud de prorroga (02-06-2016)
</t>
    </r>
    <r>
      <rPr>
        <i/>
        <sz val="11"/>
        <color indexed="51"/>
        <rFont val="Arial"/>
        <family val="2"/>
      </rPr>
      <t xml:space="preserve">SE CONCEDE POR 10 DÍAS HÁBILES
</t>
    </r>
    <r>
      <rPr>
        <i/>
        <sz val="11"/>
        <color indexed="10"/>
        <rFont val="Arial"/>
        <family val="2"/>
      </rPr>
      <t>Ponencia positiva (20-06-2016)</t>
    </r>
    <r>
      <rPr>
        <i/>
        <sz val="11"/>
        <color indexed="51"/>
        <rFont val="Arial"/>
        <family val="2"/>
      </rPr>
      <t xml:space="preserve"> 
</t>
    </r>
    <r>
      <rPr>
        <sz val="11"/>
        <rFont val="Arial"/>
        <family val="2"/>
      </rPr>
      <t xml:space="preserve">
PEDRO JAVIER SANTIESTEBAN MILLÁN (coordinador)
Solicitud de prorroga (07-06-2016)
</t>
    </r>
    <r>
      <rPr>
        <i/>
        <sz val="11"/>
        <color indexed="51"/>
        <rFont val="Arial"/>
        <family val="2"/>
      </rPr>
      <t xml:space="preserve">SE CONCEDE POR 10 DÍAS HÁBILES 
</t>
    </r>
    <r>
      <rPr>
        <i/>
        <sz val="11"/>
        <color indexed="10"/>
        <rFont val="Arial"/>
        <family val="2"/>
      </rPr>
      <t>Ponencia negativa (13-06-2016)</t>
    </r>
  </si>
  <si>
    <r>
      <t xml:space="preserve">Hs.Cs.
HOLLMAN FELIPE MORRIS RINCÓN
</t>
    </r>
    <r>
      <rPr>
        <sz val="11"/>
        <color indexed="10"/>
        <rFont val="Arial"/>
        <family val="2"/>
      </rPr>
      <t>Solicitó prórroga, vence el 21 de junio de 2016</t>
    </r>
    <r>
      <rPr>
        <sz val="11"/>
        <rFont val="Arial"/>
        <family val="2"/>
      </rPr>
      <t xml:space="preserve">
RICARDO ANDRÉS CORREA MOJICA  (coordinador)
</t>
    </r>
    <r>
      <rPr>
        <sz val="11"/>
        <color indexed="10"/>
        <rFont val="Arial"/>
        <family val="2"/>
      </rPr>
      <t>ACUMULADO CON LOS PROYECTOS 
149, 160, 171, 228 Y 231
NOTIFICACIÓN 20 DE MAYO
VENCE 07 DE JUNIO</t>
    </r>
  </si>
  <si>
    <r>
      <t xml:space="preserve">Hs.Cs.
HOLLMAN FELIPE MORRIS RINCÓN
Solicitud de prorroga (02-06-2016)
</t>
    </r>
    <r>
      <rPr>
        <i/>
        <sz val="11"/>
        <color indexed="51"/>
        <rFont val="Arial"/>
        <family val="2"/>
      </rPr>
      <t xml:space="preserve">SE CONCEDE POR 10 DÍAS HÁBILES
</t>
    </r>
    <r>
      <rPr>
        <sz val="11"/>
        <color indexed="10"/>
        <rFont val="Arial"/>
        <family val="2"/>
      </rPr>
      <t>Ponencia positiva (21-06-2016) de 2016</t>
    </r>
    <r>
      <rPr>
        <sz val="11"/>
        <rFont val="Arial"/>
        <family val="2"/>
      </rPr>
      <t xml:space="preserve">
RICARDO ANDRÉS CORREA MOJICA  (coordinador)
Solicitud de prorroga (07-06-2016)
</t>
    </r>
    <r>
      <rPr>
        <i/>
        <sz val="11"/>
        <color indexed="51"/>
        <rFont val="Arial"/>
        <family val="2"/>
      </rPr>
      <t xml:space="preserve">SE CONCEDE POR 10 DÍAS HÁBILES
</t>
    </r>
    <r>
      <rPr>
        <sz val="11"/>
        <color indexed="10"/>
        <rFont val="Arial"/>
        <family val="2"/>
      </rPr>
      <t>Ponencia negativa (21-06-2016) de 2016</t>
    </r>
  </si>
  <si>
    <r>
      <t xml:space="preserve">Hs.Cs.
HOLLMAN FELIPE MORRIS RINCÓN
RICARDO ANDRÉS CORREA MOJICA  (coordinador)
JAIRO CARDOZO SALAZAR (ponente de bancada)
</t>
    </r>
    <r>
      <rPr>
        <sz val="11"/>
        <color indexed="10"/>
        <rFont val="Arial"/>
        <family val="2"/>
      </rPr>
      <t xml:space="preserve">ACUMULADO CON LOS PROYECTOS 
145, 160, 171, 228 Y 231
NOTIFICACIÓN 20 DE MAYO
VENCE 07 DE JUNIO
</t>
    </r>
  </si>
  <si>
    <r>
      <t xml:space="preserve">Hs.Cs.
HOLLMAN FELIPE MORRIS RINCÓN
Solicitud de prorroga (02-06-2016)
</t>
    </r>
    <r>
      <rPr>
        <i/>
        <sz val="11"/>
        <color indexed="51"/>
        <rFont val="Arial"/>
        <family val="2"/>
      </rPr>
      <t xml:space="preserve">SE CONCEDE POR 10 DÍAS HÁBILES
</t>
    </r>
    <r>
      <rPr>
        <sz val="11"/>
        <color indexed="10"/>
        <rFont val="Arial"/>
        <family val="2"/>
      </rPr>
      <t xml:space="preserve">Ponencia positiva(21-06-2016) </t>
    </r>
    <r>
      <rPr>
        <sz val="11"/>
        <rFont val="Arial"/>
        <family val="2"/>
      </rPr>
      <t xml:space="preserve">
RICARDO ANDRÉS CORREA MOJICA  (coordinador)
Solicitud de prorroga (07-06-2016)
</t>
    </r>
    <r>
      <rPr>
        <i/>
        <sz val="11"/>
        <color indexed="51"/>
        <rFont val="Arial"/>
        <family val="2"/>
      </rPr>
      <t xml:space="preserve">SE CONCEDE POR 10 DÍAS HÁBILES
</t>
    </r>
    <r>
      <rPr>
        <sz val="11"/>
        <color indexed="10"/>
        <rFont val="Arial"/>
        <family val="2"/>
      </rPr>
      <t>Ponencia negativa (21-06-2016)</t>
    </r>
    <r>
      <rPr>
        <sz val="11"/>
        <rFont val="Arial"/>
        <family val="2"/>
      </rPr>
      <t xml:space="preserve">
JAIRO CARDOZO SALAZAR (ponente de bancada)
Ponencia positiva (03-06-2016)</t>
    </r>
  </si>
  <si>
    <r>
      <t xml:space="preserve">Hs. Cs.
ANTONIO ERESMID SANGUINO PÁEZ
Solicitud de prorroga (07-06-2016)
</t>
    </r>
    <r>
      <rPr>
        <i/>
        <sz val="11"/>
        <color indexed="51"/>
        <rFont val="Arial"/>
        <family val="2"/>
      </rPr>
      <t>SE CONCEDE POR 10 DÍAS HÁBILES</t>
    </r>
    <r>
      <rPr>
        <sz val="11"/>
        <rFont val="Arial"/>
        <family val="2"/>
      </rPr>
      <t xml:space="preserve">
ÁLVARO JOSÉ ARGOTE MUÑOZ (coordinador)
Solicitud de prorroga (07-06-2016)
</t>
    </r>
    <r>
      <rPr>
        <i/>
        <sz val="11"/>
        <color indexed="51"/>
        <rFont val="Arial"/>
        <family val="2"/>
      </rPr>
      <t xml:space="preserve">SE CONCEDE POR 10 DÍAS HÁBILES
</t>
    </r>
    <r>
      <rPr>
        <sz val="11"/>
        <color indexed="10"/>
        <rFont val="Arial"/>
        <family val="2"/>
      </rPr>
      <t>Ponencia negativa conjunta (21-06-2016)</t>
    </r>
    <r>
      <rPr>
        <sz val="11"/>
        <rFont val="Arial"/>
        <family val="2"/>
      </rPr>
      <t xml:space="preserve">
JAIRO CARDOZO SALAZAR (ponente de bancada)
Ponencia positiva (03-06-2016)</t>
    </r>
  </si>
  <si>
    <r>
      <t xml:space="preserve">Hs.Cs.
HOLLMAN FELIPE MORRIS RINCÓN
RICARDO ANDRÉS CORREA MOJICA  (coordinador)
</t>
    </r>
    <r>
      <rPr>
        <sz val="11"/>
        <color indexed="10"/>
        <rFont val="Arial"/>
        <family val="2"/>
      </rPr>
      <t>ACUMULADO CON LOS PROYECTOS 
145, 149,  171, 228 Y 231
NOTIFICACIÓN 20 DE MAYO
VENCE 07 DE JUNIO</t>
    </r>
  </si>
  <si>
    <r>
      <t xml:space="preserve">Hs.Cs.
HOLLMAN FELIPE MORRIS RINCÓN
Solicitud de prorroga (02-06-2016)
</t>
    </r>
    <r>
      <rPr>
        <i/>
        <sz val="11"/>
        <color indexed="51"/>
        <rFont val="Arial"/>
        <family val="2"/>
      </rPr>
      <t xml:space="preserve">SE CONCEDE POR 10 DÍAS HÁBILES
</t>
    </r>
    <r>
      <rPr>
        <sz val="11"/>
        <color indexed="10"/>
        <rFont val="Arial"/>
        <family val="2"/>
      </rPr>
      <t>Ponencia positiva (21-06-2016)</t>
    </r>
    <r>
      <rPr>
        <sz val="11"/>
        <rFont val="Arial"/>
        <family val="2"/>
      </rPr>
      <t xml:space="preserve">
RICARDO ANDRÉS CORREA MOJICA  (coordinador)
Solicitud de prorroga (07-06-2016)
</t>
    </r>
    <r>
      <rPr>
        <i/>
        <sz val="11"/>
        <color indexed="51"/>
        <rFont val="Arial"/>
        <family val="2"/>
      </rPr>
      <t xml:space="preserve">SE CONCEDE POR 10 DÍAS HÁBILES
</t>
    </r>
    <r>
      <rPr>
        <sz val="11"/>
        <color indexed="10"/>
        <rFont val="Arial"/>
        <family val="2"/>
      </rPr>
      <t>Ponencia negativa (21-06-2016)</t>
    </r>
  </si>
  <si>
    <r>
      <t xml:space="preserve">Hs.Cs.
JAIRO CARDOZO SALAZAR
LUZ MARINA GORDILLO SALINAS (coordinadora)
</t>
    </r>
    <r>
      <rPr>
        <sz val="11"/>
        <color indexed="10"/>
        <rFont val="Arial"/>
        <family val="2"/>
      </rPr>
      <t>ACUMULADO CON EL PROYECTO 219
NOTIFICACIÓN 20 DE MAYO
VENCE 07 DE JUNIO</t>
    </r>
  </si>
  <si>
    <r>
      <t xml:space="preserve">Hs.Cs.
HOLLMAN FELIPE MORRIS RINCÓN
RICARDO ANDRÉS CORREA MOJICA  (coordinador)
</t>
    </r>
    <r>
      <rPr>
        <sz val="11"/>
        <color indexed="10"/>
        <rFont val="Arial"/>
        <family val="2"/>
      </rPr>
      <t>ACUMULADO CON LOS PROYECTOS 
145, 149, 160,  228 Y 231
NOTIFICACIÓN 20 DE MAYO
VENCE 07 DE JUNIO</t>
    </r>
  </si>
  <si>
    <r>
      <t xml:space="preserve">Hs.Cs.
JAIRO CARDOZO SALAZAR
LUZ MARINA GORDILLO SALINAS (coordinadora)
</t>
    </r>
    <r>
      <rPr>
        <sz val="11"/>
        <color indexed="10"/>
        <rFont val="Arial"/>
        <family val="2"/>
      </rPr>
      <t>ACUMULADO CON EL PROYECTO 161
NOTIFICACIÓN 20 DE MAYO
VENCE 07 DE JUNIO</t>
    </r>
  </si>
  <si>
    <r>
      <t xml:space="preserve">Hs.Cs.Hs.Cs.
ÁLVARO JOSÉ ARGOTE MUÑOZ
</t>
    </r>
    <r>
      <rPr>
        <sz val="11"/>
        <color indexed="10"/>
        <rFont val="Arial"/>
        <family val="2"/>
      </rPr>
      <t>Ponencia negativa ( 07-06-2016)</t>
    </r>
    <r>
      <rPr>
        <sz val="11"/>
        <rFont val="Arial"/>
        <family val="2"/>
      </rPr>
      <t xml:space="preserve">
NELSON CUBIDES SALAZAR (coordinador)
</t>
    </r>
    <r>
      <rPr>
        <sz val="11"/>
        <color indexed="10"/>
        <rFont val="Arial"/>
        <family val="2"/>
      </rPr>
      <t>Ponencia negativa (07-06-2016)</t>
    </r>
  </si>
  <si>
    <r>
      <t xml:space="preserve">Hs.Cs.
HOLLMAN FELIPE MORRIS RINCÓN
RICARDO ANDRÉS CORREA MOJICA  (coordinador)
</t>
    </r>
    <r>
      <rPr>
        <sz val="11"/>
        <color indexed="10"/>
        <rFont val="Arial"/>
        <family val="2"/>
      </rPr>
      <t>ACUMULADO CON LOS PROYECTOS 
145, 149, 160, 171 Y 231</t>
    </r>
  </si>
  <si>
    <r>
      <t xml:space="preserve">Hs.Cs.
HOLLMAN FELIPE MORRIS RINCÓN
Solicitud de prorroga (02-06-2016)
</t>
    </r>
    <r>
      <rPr>
        <i/>
        <sz val="11"/>
        <color indexed="51"/>
        <rFont val="Arial"/>
        <family val="2"/>
      </rPr>
      <t xml:space="preserve">SE CONCEDE POR 10 DÍAS HÁBILES
</t>
    </r>
    <r>
      <rPr>
        <sz val="11"/>
        <color indexed="10"/>
        <rFont val="Arial"/>
        <family val="2"/>
      </rPr>
      <t>Ponencia positiva(21-06-2016)</t>
    </r>
    <r>
      <rPr>
        <sz val="11"/>
        <rFont val="Arial"/>
        <family val="2"/>
      </rPr>
      <t xml:space="preserve">
RICARDO ANDRÉS CORREA MOJICA  (coordinador)
Solicitud de prorroga (07-06-2016)
</t>
    </r>
    <r>
      <rPr>
        <i/>
        <sz val="11"/>
        <color indexed="51"/>
        <rFont val="Arial"/>
        <family val="2"/>
      </rPr>
      <t xml:space="preserve">SE CONCEDE POR 10 DÍAS HÁBILES
</t>
    </r>
    <r>
      <rPr>
        <sz val="11"/>
        <color indexed="10"/>
        <rFont val="Arial"/>
        <family val="2"/>
      </rPr>
      <t>Ponencia negativa (21-06-2016)</t>
    </r>
  </si>
  <si>
    <r>
      <t xml:space="preserve">Hs.Cs.
HOLLMAN FELIPE MORRIS RINCÓN
Solicitud de prorroga (02-06-2016)
</t>
    </r>
    <r>
      <rPr>
        <i/>
        <sz val="11"/>
        <color indexed="51"/>
        <rFont val="Arial"/>
        <family val="2"/>
      </rPr>
      <t>SE CONCEDE POR 10 DÍAS HÁBILES</t>
    </r>
    <r>
      <rPr>
        <sz val="11"/>
        <rFont val="Arial"/>
        <family val="2"/>
      </rPr>
      <t xml:space="preserve">
RICARDO ANDRÉS CORREA MOJICA  (coordinador)
Solicitud de prorroga (07-06-2016)
</t>
    </r>
    <r>
      <rPr>
        <i/>
        <sz val="11"/>
        <color indexed="51"/>
        <rFont val="Arial"/>
        <family val="2"/>
      </rPr>
      <t xml:space="preserve">SE CONCEDE POR 10 DÍAS HÁBILES
</t>
    </r>
    <r>
      <rPr>
        <sz val="11"/>
        <color indexed="10"/>
        <rFont val="Arial"/>
        <family val="2"/>
      </rPr>
      <t>ACUMULADO CON LOS PROYECTOS 
145, 149, 160, 171 Y 228</t>
    </r>
  </si>
  <si>
    <r>
      <t xml:space="preserve">Hs. Cs.
PEDRO JAVIER SANTIESTEBAN MILLÁN
</t>
    </r>
    <r>
      <rPr>
        <sz val="11"/>
        <color indexed="10"/>
        <rFont val="Arial"/>
        <family val="2"/>
      </rPr>
      <t>ponencia positiva con modificaciones</t>
    </r>
    <r>
      <rPr>
        <sz val="11"/>
        <rFont val="Arial"/>
        <family val="2"/>
      </rPr>
      <t xml:space="preserve"> </t>
    </r>
    <r>
      <rPr>
        <sz val="11"/>
        <color indexed="10"/>
        <rFont val="Arial"/>
        <family val="2"/>
      </rPr>
      <t>(22-08-2016)</t>
    </r>
    <r>
      <rPr>
        <sz val="11"/>
        <rFont val="Arial"/>
        <family val="2"/>
      </rPr>
      <t xml:space="preserve">
DIEGO FERNANDO DEVIA TORRES (coordinador)
</t>
    </r>
    <r>
      <rPr>
        <sz val="11"/>
        <color indexed="10"/>
        <rFont val="Arial"/>
        <family val="2"/>
      </rPr>
      <t>ponencia positiva con modificaciones (22-08-2016)</t>
    </r>
    <r>
      <rPr>
        <sz val="11"/>
        <rFont val="Arial"/>
        <family val="2"/>
      </rPr>
      <t xml:space="preserve">
JAIRO CARDOZO SALAZAR (ponente de bancada)
</t>
    </r>
    <r>
      <rPr>
        <sz val="11"/>
        <color indexed="51"/>
        <rFont val="Arial"/>
        <family val="2"/>
      </rPr>
      <t>Ponencia Positiva (19-08-2016 CORDIS 2016IE12470)</t>
    </r>
  </si>
  <si>
    <r>
      <t xml:space="preserve">PRESENTACIÓN POR EL AUTOR
SESIÓN 10-02-2016 
</t>
    </r>
    <r>
      <rPr>
        <b/>
        <sz val="11"/>
        <color indexed="51"/>
        <rFont val="Arial"/>
        <family val="2"/>
      </rPr>
      <t xml:space="preserve">PRIORIZADO 
07 - 03 - 2016
</t>
    </r>
    <r>
      <rPr>
        <b/>
        <sz val="11"/>
        <rFont val="Arial"/>
        <family val="2"/>
      </rPr>
      <t>Se archiva conforme el artículo 80 del Acuerdo 348 de 2008 - Reglamento Interno (no fue discutido al término de las sesiones en que fue presentado)</t>
    </r>
    <r>
      <rPr>
        <b/>
        <sz val="11"/>
        <color indexed="51"/>
        <rFont val="Arial"/>
        <family val="2"/>
      </rPr>
      <t xml:space="preserve">
</t>
    </r>
    <r>
      <rPr>
        <sz val="11"/>
        <rFont val="Arial"/>
        <family val="2"/>
      </rPr>
      <t xml:space="preserve">
</t>
    </r>
  </si>
  <si>
    <r>
      <t xml:space="preserve">PRESENTACIÓN POR EL AUTOR
SESIÓN 24-02-2016 
</t>
    </r>
    <r>
      <rPr>
        <b/>
        <sz val="11"/>
        <color indexed="51"/>
        <rFont val="Arial"/>
        <family val="2"/>
      </rPr>
      <t xml:space="preserve">PRIORIZADO 
25-FEBRERO-16
</t>
    </r>
    <r>
      <rPr>
        <b/>
        <sz val="11"/>
        <rFont val="Arial"/>
        <family val="2"/>
      </rPr>
      <t>Se archiva conforme el artículo 80 del Acuerdo 348 de 2008 - Reglamento Interno (no fue discutido al término de las sesiones en que fue presentado)</t>
    </r>
  </si>
  <si>
    <r>
      <t xml:space="preserve">PRIORIZADO
25-MAYO-2016
</t>
    </r>
    <r>
      <rPr>
        <sz val="11"/>
        <rFont val="Arial"/>
        <family val="2"/>
      </rPr>
      <t xml:space="preserve">
Se archiva conforme el artículo 80 del Acuerdo 348 de 2008 - Reglamento Interno (no fue discutido al término de las sesiones en que fue presentado)</t>
    </r>
  </si>
  <si>
    <r>
      <rPr>
        <b/>
        <sz val="11"/>
        <rFont val="Arial"/>
        <family val="2"/>
      </rPr>
      <t>BANCADA OPCIÓN CIUDADANA</t>
    </r>
    <r>
      <rPr>
        <sz val="11"/>
        <rFont val="Arial"/>
        <family val="2"/>
      </rPr>
      <t xml:space="preserve">
H.C. Marco Fidel Ramírez</t>
    </r>
  </si>
  <si>
    <r>
      <t xml:space="preserve">PRIORIZADO
25-MAYO-2016
</t>
    </r>
    <r>
      <rPr>
        <sz val="11"/>
        <rFont val="Arial"/>
        <family val="2"/>
      </rPr>
      <t>Se archiva conforme el artículo 80 del Acuerdo 348 de 2008 - Reglamento Interno (no fue discutido al término de las sesiones en que fue presentado)</t>
    </r>
    <r>
      <rPr>
        <b/>
        <sz val="11"/>
        <color indexed="51"/>
        <rFont val="Arial"/>
        <family val="2"/>
      </rPr>
      <t xml:space="preserve">
</t>
    </r>
  </si>
  <si>
    <r>
      <t xml:space="preserve">Hs. Cs.
ROLANDO ALBERTO GONZÁLEZ
NELSON CUBIDES SALAZAR (Coordinador)
</t>
    </r>
    <r>
      <rPr>
        <sz val="11"/>
        <color indexed="10"/>
        <rFont val="Arial"/>
        <family val="2"/>
      </rPr>
      <t>ponencia conjunta Positiva (22-08-2016)</t>
    </r>
  </si>
  <si>
    <r>
      <t xml:space="preserve">Hs. Cs
RICARDO ANDRÉS CORREA MOJICA
RUBÉN DARÍO TORRADO PACHECO (Coordinador)
</t>
    </r>
    <r>
      <rPr>
        <sz val="11"/>
        <color indexed="10"/>
        <rFont val="Arial"/>
        <family val="2"/>
      </rPr>
      <t xml:space="preserve">ponencia conjunta Negativa (22-08-2016)
A LOS PROYECTOS DE ACUERDO 269, 270, 271, 274, 275 ACUMULADO
</t>
    </r>
  </si>
  <si>
    <r>
      <t xml:space="preserve">Hs. Cs
RICARDO ANDRÉS CORREA MOJICA
RUBÉN DARÍO TORRADO PACHECO (Coordinador)
</t>
    </r>
    <r>
      <rPr>
        <sz val="11"/>
        <color indexed="10"/>
        <rFont val="Arial"/>
        <family val="2"/>
      </rPr>
      <t>ACUMULADO CON LOS PROYECTOS DE ACUERDO 268, 270, 271, 274, 275</t>
    </r>
    <r>
      <rPr>
        <sz val="11"/>
        <rFont val="Arial"/>
        <family val="2"/>
      </rPr>
      <t xml:space="preserve">
JAIRO CARDOZO SALAZAR (ponente de bancada)</t>
    </r>
  </si>
  <si>
    <r>
      <t xml:space="preserve">Hs. Cs
RICARDO ANDRÉS CORREA MOJICA
RUBÉN DARÍO TORRADO PACHECO (Coordinador)
</t>
    </r>
    <r>
      <rPr>
        <sz val="11"/>
        <color indexed="10"/>
        <rFont val="Arial"/>
        <family val="2"/>
      </rPr>
      <t>ponencia conjunta Negativa (22-08-2016)
A LOS PROYECTOS DE ACUERDO 268, 270, 271, 274, 275</t>
    </r>
    <r>
      <rPr>
        <sz val="11"/>
        <rFont val="Arial"/>
        <family val="2"/>
      </rPr>
      <t xml:space="preserve">
JAIRO CARDOZO SALAZAR (ponente de bancada)
</t>
    </r>
    <r>
      <rPr>
        <sz val="11"/>
        <color indexed="51"/>
        <rFont val="Arial"/>
        <family val="2"/>
      </rPr>
      <t>Ponencia positiva (19-08-2016 CORDIS 2016IE12468)</t>
    </r>
  </si>
  <si>
    <r>
      <t xml:space="preserve">Hs. Cs
RICARDO ANDRÉS CORREA MOJICA
RUBÉN DARÍO TORRADO PACHECO (Coordinador)
</t>
    </r>
    <r>
      <rPr>
        <sz val="11"/>
        <color indexed="10"/>
        <rFont val="Arial"/>
        <family val="2"/>
      </rPr>
      <t xml:space="preserve">ACUMULADO CON LOS PROYECTOS DE ACUERDO 268, 269, 271, 274 y 275
</t>
    </r>
    <r>
      <rPr>
        <sz val="11"/>
        <rFont val="Arial"/>
        <family val="2"/>
      </rPr>
      <t>JAIRO CARDOZO SALAZAR (ponente de bancada)</t>
    </r>
  </si>
  <si>
    <r>
      <t xml:space="preserve">Hs. Cs
RICARDO ANDRÉS CORREA MOJICA
RUBÉN DARÍO TORRADO PACHECO (Coordinador)
</t>
    </r>
    <r>
      <rPr>
        <sz val="11"/>
        <color indexed="10"/>
        <rFont val="Arial"/>
        <family val="2"/>
      </rPr>
      <t>ponencia conjunta Negativa (22-08-2016)
A LOS PROYECTOS DE ACUERDO 268, 269, 271, 274, 275</t>
    </r>
    <r>
      <rPr>
        <sz val="11"/>
        <rFont val="Arial"/>
        <family val="2"/>
      </rPr>
      <t xml:space="preserve">
</t>
    </r>
  </si>
  <si>
    <r>
      <t xml:space="preserve">Hs. Cs
RICARDO ANDRÉS CORREA MOJICA
RUBÉN DARÍO TORRADO PACHECO (Coordinador)
</t>
    </r>
    <r>
      <rPr>
        <sz val="11"/>
        <color indexed="10"/>
        <rFont val="Arial"/>
        <family val="2"/>
      </rPr>
      <t xml:space="preserve">ACUMULADO CON LOS PROYECTOS DE ACUERDO 268, 269, 270,  274 y 275
</t>
    </r>
    <r>
      <rPr>
        <sz val="11"/>
        <rFont val="Arial"/>
        <family val="2"/>
      </rPr>
      <t>JAIRO CARDOZO SALAZAR (ponente de bancada)</t>
    </r>
  </si>
  <si>
    <r>
      <t xml:space="preserve">Hs. Cs
RICARDO ANDRÉS CORREA MOJICA
RUBÉN DARÍO TORRADO PACHECO (Coordinador)
</t>
    </r>
    <r>
      <rPr>
        <sz val="11"/>
        <color indexed="10"/>
        <rFont val="Arial"/>
        <family val="2"/>
      </rPr>
      <t>ponencia conjunta Negativa (22-08-2016)
A LOS PROYECTOS DE ACUERDO 268, 269, 270, 274, 275</t>
    </r>
    <r>
      <rPr>
        <sz val="11"/>
        <rFont val="Arial"/>
        <family val="2"/>
      </rPr>
      <t xml:space="preserve">
</t>
    </r>
  </si>
  <si>
    <r>
      <t xml:space="preserve">Hs. Cs
RICARDO ANDRÉS CORREA MOJICA
RUBÉN DARÍO TORRADO PACHECO (Coordinador)
</t>
    </r>
    <r>
      <rPr>
        <sz val="11"/>
        <color indexed="10"/>
        <rFont val="Arial"/>
        <family val="2"/>
      </rPr>
      <t xml:space="preserve">ACUMULADO CON LOS PROYECTOS DE ACUERDO 268, 269, 270, 271 Y 275
</t>
    </r>
    <r>
      <rPr>
        <sz val="11"/>
        <rFont val="Arial"/>
        <family val="2"/>
      </rPr>
      <t>JAIRO CARDOZO SALAZAR (ponente de bancada)</t>
    </r>
  </si>
  <si>
    <r>
      <t xml:space="preserve">Hs. Cs
RICARDO ANDRÉS CORREA MOJICA
RUBÉN DARÍO TORRADO PACHECO (Coordinador)
</t>
    </r>
    <r>
      <rPr>
        <sz val="11"/>
        <color indexed="10"/>
        <rFont val="Arial"/>
        <family val="2"/>
      </rPr>
      <t xml:space="preserve">ponencia conjunta Negativa (22-08-2016)
A LOS PROYECTOS DE ACUERDO 268, 269, 270, 271, 275
</t>
    </r>
    <r>
      <rPr>
        <sz val="11"/>
        <rFont val="Arial"/>
        <family val="2"/>
      </rPr>
      <t>JAIRO CARDOZO SALAZAR (ponente de bancada)</t>
    </r>
  </si>
  <si>
    <r>
      <t xml:space="preserve">Hs. Cs
RICARDO ANDRÉS CORREA MOJICA
RUBÉN DARÍO TORRADO PACHECO (Coordinador)
</t>
    </r>
    <r>
      <rPr>
        <sz val="11"/>
        <color indexed="10"/>
        <rFont val="Arial"/>
        <family val="2"/>
      </rPr>
      <t xml:space="preserve">ACUMULADO CON LOS PROYECTOS DE ACUERDO 268, 269, 270, 271 Y 274 
</t>
    </r>
    <r>
      <rPr>
        <sz val="11"/>
        <rFont val="Arial"/>
        <family val="2"/>
      </rPr>
      <t>JAIRO CARDOZO SALAZAR (ponente de bancada)</t>
    </r>
  </si>
  <si>
    <r>
      <t xml:space="preserve">Hs. Cs
RICARDO ANDRÉS CORREA MOJICA
RUBÉN DARÍO TORRADO PACHECO (Coordinador)
</t>
    </r>
    <r>
      <rPr>
        <sz val="11"/>
        <color indexed="10"/>
        <rFont val="Arial"/>
        <family val="2"/>
      </rPr>
      <t xml:space="preserve">ponencia conjunta Negativa (22-08-2016)
A LOS PROYECTOS DE ACUERDO 268, 269, 270, 271, 274
</t>
    </r>
    <r>
      <rPr>
        <sz val="11"/>
        <rFont val="Arial"/>
        <family val="2"/>
      </rPr>
      <t>JAIRO CARDOZO SALAZAR (ponente de bancada)</t>
    </r>
  </si>
  <si>
    <r>
      <t xml:space="preserve">Hs. Cs.
JAIRO CARDOZO SALAZAR
</t>
    </r>
    <r>
      <rPr>
        <sz val="11"/>
        <color indexed="10"/>
        <rFont val="Arial"/>
        <family val="2"/>
      </rPr>
      <t>Ponencia negativa (22/08/2016)</t>
    </r>
    <r>
      <rPr>
        <sz val="11"/>
        <rFont val="Arial"/>
        <family val="2"/>
      </rPr>
      <t xml:space="preserve">
ARMANDO GUTIÉRREZ GONZÁLEZ (coordinador)
</t>
    </r>
    <r>
      <rPr>
        <sz val="11"/>
        <color indexed="10"/>
        <rFont val="Arial"/>
        <family val="2"/>
      </rPr>
      <t>Ponencia negativa (22/08/2016)</t>
    </r>
  </si>
  <si>
    <r>
      <t xml:space="preserve">Hs. Cs.
PEDRO JULIÁN LÓPEZ SIERRA
</t>
    </r>
    <r>
      <rPr>
        <sz val="11"/>
        <color indexed="10"/>
        <rFont val="Arial"/>
        <family val="2"/>
      </rPr>
      <t>Ponencia negativa (22/08/2016)</t>
    </r>
    <r>
      <rPr>
        <sz val="11"/>
        <rFont val="Arial"/>
        <family val="2"/>
      </rPr>
      <t xml:space="preserve">
ANTONIO SANGUINO PÁEZ (coordinador)
</t>
    </r>
    <r>
      <rPr>
        <sz val="11"/>
        <color indexed="10"/>
        <rFont val="Arial"/>
        <family val="2"/>
      </rPr>
      <t>Ponencia negativa (19-08-2016)</t>
    </r>
  </si>
  <si>
    <r>
      <t xml:space="preserve">Hs. Cs.
ARMANDO GUTIÉRREZ GONZÁLEZ
</t>
    </r>
    <r>
      <rPr>
        <sz val="11"/>
        <color indexed="10"/>
        <rFont val="Arial"/>
        <family val="2"/>
      </rPr>
      <t>ponencia positiva con modificaciones (19-08-2016)(IE12449)</t>
    </r>
    <r>
      <rPr>
        <sz val="11"/>
        <rFont val="Arial"/>
        <family val="2"/>
      </rPr>
      <t xml:space="preserve">
JAIRO CARDOZO SALAZAR (coordinador)
</t>
    </r>
    <r>
      <rPr>
        <sz val="11"/>
        <color indexed="10"/>
        <rFont val="Arial"/>
        <family val="2"/>
      </rPr>
      <t>ponencia positiva con modificaciones (22-08-2016)</t>
    </r>
  </si>
  <si>
    <t>Foro, 21 y 23 de julio de 2016.
Presentación del Proyecto, 19 de julio de 2016.
Primer debate, 29 de julio de 2016.
Continuación primer debate y aprobación, 30 de julio de 2016.
Devuelto de plenaria para modificar el art. 1, debate y  aprobación proposición sustitutiva,  23 de agosto.</t>
  </si>
  <si>
    <r>
      <t xml:space="preserve">Hs.Cs. 
PEDRO JAVIER SANTIESTEBAN MILLÁN
RUBÉN DARÍO TORRADO PACHECO
</t>
    </r>
    <r>
      <rPr>
        <sz val="11"/>
        <color indexed="10"/>
        <rFont val="Arial"/>
        <family val="2"/>
      </rPr>
      <t>Ponencia positiva con modificaciones (22/08/2016)</t>
    </r>
    <r>
      <rPr>
        <sz val="11"/>
        <rFont val="Arial"/>
        <family val="2"/>
      </rPr>
      <t xml:space="preserve">
PEDRO JULIÁN LÓPEZ SIERRA (coordinador)
Solicitó prórroga (12-08-2016)
</t>
    </r>
    <r>
      <rPr>
        <b/>
        <sz val="11"/>
        <color indexed="51"/>
        <rFont val="Arial"/>
        <family val="2"/>
      </rPr>
      <t xml:space="preserve">SE CONCEDIÓ POR TRES DÍAS
</t>
    </r>
    <r>
      <rPr>
        <sz val="11"/>
        <color indexed="10"/>
        <rFont val="Arial"/>
        <family val="2"/>
      </rPr>
      <t>Ponencia positiva con modificaciones (25/08/2016)</t>
    </r>
  </si>
  <si>
    <t>"Por el cual se establecen nuevas fuentes de financiación para el acceso a la educación superior en Bogotá, se modifican los acuerdos 37 de 1999, 273 de 2007 y se dictan otras disposiciones".</t>
  </si>
  <si>
    <t>"Por el cual se efectúan unas modificaciones en el Presupuesto Anual de Rentas e Ingresos y de Gastos e Inversiones del Distrito Capital, para la vigencia fiscal comprendida entre el 1 de enero y el 31 de diciembre de 2016, e3n armonización con el nuevo Plan de Desarrollo".</t>
  </si>
  <si>
    <r>
      <rPr>
        <b/>
        <sz val="11"/>
        <rFont val="Arial"/>
        <family val="2"/>
      </rPr>
      <t>BANCADA PARTIDO CONSERVADOR</t>
    </r>
    <r>
      <rPr>
        <sz val="11"/>
        <rFont val="Arial"/>
        <family val="2"/>
      </rPr>
      <t xml:space="preserve">
Nelson Cubides Salazar, Gloria Elsy Díaz Martínez y Roger Carrillo Campo</t>
    </r>
  </si>
  <si>
    <t xml:space="preserve">Hs. Cs.
NELSON CUBIDES SALAZAR (Ponente de bancada y coordinador)
Rolando Alberto González García
</t>
  </si>
  <si>
    <t>26 de agosto de 2016</t>
  </si>
  <si>
    <t>PRIORIZADO
26-AGOSTO-2016</t>
  </si>
  <si>
    <r>
      <t xml:space="preserve">Hs. Cs.
JAIRO CARDOZO SALAZAR
</t>
    </r>
    <r>
      <rPr>
        <sz val="11"/>
        <color indexed="10"/>
        <rFont val="Arial"/>
        <family val="2"/>
      </rPr>
      <t>Ponencia positiva condicionada (26/08/2016)</t>
    </r>
    <r>
      <rPr>
        <sz val="11"/>
        <rFont val="Arial"/>
        <family val="2"/>
      </rPr>
      <t xml:space="preserve">
NELSON CUBIDES SALAZAR
</t>
    </r>
    <r>
      <rPr>
        <sz val="11"/>
        <color indexed="10"/>
        <rFont val="Arial"/>
        <family val="2"/>
      </rPr>
      <t>Ponencia positiva con modificación (26/08/2016)</t>
    </r>
    <r>
      <rPr>
        <sz val="11"/>
        <rFont val="Arial"/>
        <family val="2"/>
      </rPr>
      <t xml:space="preserve">
ROLANDO ALBERTO GONZÁLEZ GARCÍA (coordinador)
</t>
    </r>
    <r>
      <rPr>
        <sz val="11"/>
        <color indexed="10"/>
        <rFont val="Arial"/>
        <family val="2"/>
      </rPr>
      <t>Ponencia positiva con modificación (26/08/2016)</t>
    </r>
  </si>
  <si>
    <t>No. P</t>
  </si>
  <si>
    <t>Presentación Proyecto, 24 y 26 de agosto de 2016</t>
  </si>
  <si>
    <t>PRIORIZADA
1-SEPTIEMBRE-2016</t>
  </si>
  <si>
    <r>
      <t xml:space="preserve">Hs. Cs.
NELSON CUBIDES SALAZAR (Ponente de bancada y coordinador)
Rolando Alberto González García
</t>
    </r>
    <r>
      <rPr>
        <sz val="11"/>
        <color indexed="10"/>
        <rFont val="Arial"/>
        <family val="2"/>
      </rPr>
      <t>Ponencia positiva conjunta con modificaciones (02/09/2016)</t>
    </r>
    <r>
      <rPr>
        <sz val="11"/>
        <rFont val="Arial"/>
        <family val="2"/>
      </rPr>
      <t xml:space="preserve">
</t>
    </r>
  </si>
  <si>
    <r>
      <t xml:space="preserve">Hs. Cs.
HOLLMAN FELIPE MORRIS RINCÓN
</t>
    </r>
    <r>
      <rPr>
        <sz val="11"/>
        <color indexed="10"/>
        <rFont val="Arial"/>
        <family val="2"/>
      </rPr>
      <t>Ponencia positiva (23/08/2016)(IE12543)</t>
    </r>
    <r>
      <rPr>
        <sz val="11"/>
        <rFont val="Arial"/>
        <family val="2"/>
      </rPr>
      <t xml:space="preserve">
JUAN FELIPE GRILLO CARRASC (coordinador)
</t>
    </r>
    <r>
      <rPr>
        <sz val="11"/>
        <color indexed="10"/>
        <rFont val="Arial"/>
        <family val="2"/>
      </rPr>
      <t>Ponencia positiva con modificaciones (23/08/2016)</t>
    </r>
    <r>
      <rPr>
        <sz val="11"/>
        <rFont val="Arial"/>
        <family val="2"/>
      </rPr>
      <t xml:space="preserve">
JAIRO CARDOZO SALAZAR (ponente de bancada)
</t>
    </r>
    <r>
      <rPr>
        <sz val="11"/>
        <color indexed="10"/>
        <rFont val="Arial"/>
        <family val="2"/>
      </rPr>
      <t xml:space="preserve">Ponencia positiva (19/08/2016)
</t>
    </r>
  </si>
  <si>
    <r>
      <t xml:space="preserve">Hs. Cs.
EDWARD ANÍBAL ARIAS RUBIO
</t>
    </r>
    <r>
      <rPr>
        <sz val="11"/>
        <color indexed="10"/>
        <rFont val="Arial"/>
        <family val="2"/>
      </rPr>
      <t>Ponencia positiva con modificaciones (22/08/2016)</t>
    </r>
    <r>
      <rPr>
        <sz val="11"/>
        <rFont val="Arial"/>
        <family val="2"/>
      </rPr>
      <t xml:space="preserve">
ÁLVARO JOSÉ ARGOTE MUÑOZ (coordinador)
</t>
    </r>
    <r>
      <rPr>
        <sz val="11"/>
        <color indexed="10"/>
        <rFont val="Arial"/>
        <family val="2"/>
      </rPr>
      <t>Solicitó prórroga y se concedió por 10 díaz
Ponencia Positiva (6/9/2016)</t>
    </r>
  </si>
  <si>
    <t>"Por medio del cual se adopta la política pública para la industria creativa y cultural - Economía Naranja "Innova-crea-descubre" en Bogotá D.C."</t>
  </si>
  <si>
    <t>H.C. Nelson Cubides Salazar</t>
  </si>
  <si>
    <t>"Por medio del cual se autoriza a la EEB S.A. E.S.P. para que enajene la participación accionaria que posee en ISA, Grupo Nutresa S.A., Baqnco Popular S.A. y a la EEB GAS SAS para que enajene la participación accionaria que posee en Pomigas S.A. E.S.P."</t>
  </si>
  <si>
    <r>
      <rPr>
        <b/>
        <sz val="11"/>
        <rFont val="Arial"/>
        <family val="2"/>
      </rPr>
      <t>ADMINISTRACIÓN DISTRITAL</t>
    </r>
    <r>
      <rPr>
        <sz val="11"/>
        <rFont val="Arial"/>
        <family val="2"/>
      </rPr>
      <t xml:space="preserve">
Doctores Enrique Peñalosa Londoño, Alcalde Mayor de Bogotá, D.C. y Beatriz Helena Arbeláez Martínez, Secretaria Distrital de Hacienda.</t>
    </r>
  </si>
  <si>
    <r>
      <rPr>
        <b/>
        <sz val="11"/>
        <rFont val="Arial"/>
        <family val="2"/>
      </rPr>
      <t>ADMINISTRACIÓN DISTRITAL</t>
    </r>
    <r>
      <rPr>
        <sz val="11"/>
        <rFont val="Arial"/>
        <family val="2"/>
      </rPr>
      <t xml:space="preserve">
Doctores Enrique Peñalosa Londoño, Alcalde Mayor de Bogotá, D.C.;Beatriz Helena Arbeláez Martínez, Secretaria Distrital de Hacienda y María Victoria Angulo G., Secretaria de Educación del Distrito.</t>
    </r>
  </si>
  <si>
    <t>ALCALDE MAYOR
Enrique Peñalosa Londoño</t>
  </si>
  <si>
    <t>"Por el cual se autoriza a Bogotá Distrito Capital a enajenar una participación accionaria en la Empresa de Energía de Bogotá S.A. E.S.P. a través de un Programa de Democratización".</t>
  </si>
  <si>
    <t>Hs.Cs.
JUAN FELIPE GRILLO CARRASCO
JAIRO CARDOZO SALAZAR
ROLANDO ALBERTO GONZÁLEZ GARCÍA (Coordinador)
NOTIFICACION DE PONENCIA 30 -09- 2016
VENCE 14 DE OCTUBRE DE 2016</t>
  </si>
  <si>
    <t xml:space="preserve">Hs. Cs.
NELSON CUBIDES SALAZAR 
HOLLMAN MORRIS RINCÓN
ARMANDO GUTIÉRREZ GONZÁLEZ (Coordinador)
NOTIFICACIÓN PONENCIA 30-09-2016
VENCE 14 DE OCTUBRE DE 2016
</t>
  </si>
  <si>
    <t xml:space="preserve">H.C.
Diego Andrés Molano Aponte
</t>
  </si>
  <si>
    <t>"Por el cual se crea el Sello Turístico  - EMBAJADA CACHACA - en Bogotá D.C."</t>
  </si>
  <si>
    <t>"Por el cual se ordena implementar en el Distrito Capital una política de matrícula cero para los estudiantes de pregrado de la Universidad Distrital Franc isco José de Caldas"</t>
  </si>
  <si>
    <t>H.C. Marco Fidel Ramírez Antonio</t>
  </si>
  <si>
    <t xml:space="preserve">
Hs.Cs.
 Nelson Cubides Salazar
Gloria Elsy Díaz Martínez
Roger Carrillo Campo
Rubén Darío Torrado Pacheco
Juna Felipe Grillo Carrasco</t>
  </si>
  <si>
    <r>
      <t xml:space="preserve">Hs.Cs.
JUAN FELIPE GRILLO CARRASCO
Solicitud de prórroga (6/10/2016)
</t>
    </r>
    <r>
      <rPr>
        <b/>
        <sz val="11"/>
        <color indexed="51"/>
        <rFont val="Arial"/>
        <family val="2"/>
      </rPr>
      <t xml:space="preserve">SE CONCEDE HASTA EL 24 DE OCTUBRE
</t>
    </r>
    <r>
      <rPr>
        <b/>
        <sz val="11"/>
        <color indexed="10"/>
        <rFont val="Arial"/>
        <family val="2"/>
      </rPr>
      <t>Ponencia positiva con modificaciones (24/10/2016)</t>
    </r>
    <r>
      <rPr>
        <sz val="11"/>
        <rFont val="Arial"/>
        <family val="2"/>
      </rPr>
      <t xml:space="preserve">
JAIRO CARDOZO SALAZAR
soli itud de prórroga (7/10/2016)
</t>
    </r>
    <r>
      <rPr>
        <b/>
        <sz val="11"/>
        <color indexed="51"/>
        <rFont val="Arial"/>
        <family val="2"/>
      </rPr>
      <t xml:space="preserve">SE CONCEDE HASTA EL 24 DE OCTUBRE
</t>
    </r>
    <r>
      <rPr>
        <b/>
        <sz val="11"/>
        <color indexed="10"/>
        <rFont val="Arial"/>
        <family val="2"/>
      </rPr>
      <t>Ponencia negativa (24/10/2016)</t>
    </r>
    <r>
      <rPr>
        <sz val="11"/>
        <rFont val="Arial"/>
        <family val="2"/>
      </rPr>
      <t xml:space="preserve">
ROLANDO ALBERTO GONZÁLEZ GARCÍA 
(Coordinador) Solicitud de prórroga (6/10/2016)
</t>
    </r>
    <r>
      <rPr>
        <b/>
        <sz val="11"/>
        <color indexed="51"/>
        <rFont val="Arial"/>
        <family val="2"/>
      </rPr>
      <t xml:space="preserve">SE CONCEDE HASTA EL 24 DE OCTUBRE
</t>
    </r>
    <r>
      <rPr>
        <b/>
        <sz val="11"/>
        <color indexed="10"/>
        <rFont val="Arial"/>
        <family val="2"/>
      </rPr>
      <t>Ponencia positiva con modificaciones (24/10/2016)</t>
    </r>
    <r>
      <rPr>
        <sz val="11"/>
        <rFont val="Arial"/>
        <family val="2"/>
      </rPr>
      <t xml:space="preserve">
</t>
    </r>
  </si>
  <si>
    <r>
      <t xml:space="preserve">Hs. Cs.
NELSON CUBIDES SALAZAR
Solicitud de prórroga
</t>
    </r>
    <r>
      <rPr>
        <b/>
        <sz val="11"/>
        <color indexed="51"/>
        <rFont val="Arial"/>
        <family val="2"/>
      </rPr>
      <t xml:space="preserve">SE CONCEDE HASTA EL 24 DE OCTUBRE
</t>
    </r>
    <r>
      <rPr>
        <b/>
        <sz val="11"/>
        <color indexed="10"/>
        <rFont val="Arial"/>
        <family val="2"/>
      </rPr>
      <t xml:space="preserve">Ponencia positiva con modificaciones (24/10/2016) </t>
    </r>
    <r>
      <rPr>
        <sz val="11"/>
        <rFont val="Arial"/>
        <family val="2"/>
      </rPr>
      <t xml:space="preserve">
HOLLMAN MORRIS RINCÓN
Solicitud de prórroga
</t>
    </r>
    <r>
      <rPr>
        <b/>
        <sz val="11"/>
        <color indexed="51"/>
        <rFont val="Arial"/>
        <family val="2"/>
      </rPr>
      <t xml:space="preserve">SE CONCEDE HASTA EL 24 DE OCTUBRE
</t>
    </r>
    <r>
      <rPr>
        <b/>
        <sz val="11"/>
        <color indexed="10"/>
        <rFont val="Arial"/>
        <family val="2"/>
      </rPr>
      <t>Ponencia  negativa (24/10/2016)</t>
    </r>
    <r>
      <rPr>
        <sz val="11"/>
        <rFont val="Arial"/>
        <family val="2"/>
      </rPr>
      <t xml:space="preserve">
ARMANDO GUTIÉRREZ GONZÁLEZ (Coordinador)
Solicitud de prórroga
</t>
    </r>
    <r>
      <rPr>
        <b/>
        <sz val="11"/>
        <color indexed="51"/>
        <rFont val="Arial"/>
        <family val="2"/>
      </rPr>
      <t xml:space="preserve">SE CONCEDE HASTA EL 24 DE OCTUBRE
</t>
    </r>
    <r>
      <rPr>
        <b/>
        <sz val="11"/>
        <color indexed="10"/>
        <rFont val="Arial"/>
        <family val="2"/>
      </rPr>
      <t>Ponencia positiva (24/10/2016)</t>
    </r>
    <r>
      <rPr>
        <sz val="11"/>
        <rFont val="Arial"/>
        <family val="2"/>
      </rPr>
      <t xml:space="preserve">
</t>
    </r>
  </si>
  <si>
    <t>Hs. Cs.
Andrés E. Forero Molina, Angela S. Garzón, Diego F. Devia T., Daniel A. palacios Mejía, Diego A. Molano Aponte, pedro Javier Santiesteban Millán, Juan Felipe Grillo Carrasco, José David castellanos Orjuela, Armando Gutiérrez G.</t>
  </si>
  <si>
    <t>"Por medio el cual se fomenta la Economía Creativa en el Distrito Capital - Acuerdo Naranja y se dictan otras disposiciones"</t>
  </si>
  <si>
    <t>"Por el cual se dictan normas sobre organización y funcionamiento de la Contraloría de Bogotá</t>
  </si>
  <si>
    <t>Contralor de Bogotá D.C. Juan  Carlos Granados Becerra</t>
  </si>
  <si>
    <t>"Por medio del cual se establecen los Factores de Subsidio y los Factores de Aporte Solidario para los servicios públicos domiciliarios de Acueducto, Alcantarillado y Aseo en Bogotá, Distrito Capital".</t>
  </si>
  <si>
    <t>PRIORIZADO
8-NOVIEMBRE-2016</t>
  </si>
  <si>
    <t xml:space="preserve">H.C. Rolando González García </t>
  </si>
  <si>
    <t>H.C. Yefer Yesid Vega Bobadilla</t>
  </si>
  <si>
    <t>"Por el cual se ordena actualizar la política distrital en Bogotá-Región, se dictan otras disposiciones y se deroga el Acuerdo 305 de 2007"</t>
  </si>
  <si>
    <t>"Por el cual se dictan normas sobre organización y funcionamiento de la Contraloría de Bogotá D.D., se modifica su estructura orgánica e interna, se fijan funciones de sus dependencias, se modifica la planta de personal, y se dictan otras disposiciones".</t>
  </si>
  <si>
    <t xml:space="preserve">"Por el cual se expide el Presupuesto Anual de Rentas e Ingresos y de Gastos e Inversiones de Bogotá, Distrito Capital, para la vigencia fiscal comprendida entre el 1 de enero y el 31 de diciembre de 2017 y se dictan otras disposiciones". </t>
  </si>
  <si>
    <t>"por el cual se autoriza a la Secretaría Distrital de Movilidad para aplicar unos descuentos a deudores, por infracciones a las normas de tránsito".</t>
  </si>
  <si>
    <t>Hs. Cs.
Armando Gutiérrez González
Juan Felipe Grillo Carrasco
Nelson Enrique Cubides Salazar(coordinador)</t>
  </si>
  <si>
    <t>"Por el cual  se establecen los factores de subsidio y los factores de aporte solidario para los servicios públicos domiciliarios de acueducto, alcantarillado y aseo en Bogotá, Distrito capital, para el periodo 2017-2021".</t>
  </si>
  <si>
    <t>H.C. Pedro Javier Santiesteban</t>
  </si>
  <si>
    <t>Hs. Cs. 
Rubén Darío Torrado Pacheco
Nelly Patricia Mosquera Murcia</t>
  </si>
  <si>
    <t>RETIRADO</t>
  </si>
  <si>
    <t>Hs.Cs.
PEDRO JULIAN LÓPEZ SIERRA
JUAN FELIPE GRILLO CARRASCO (Coordinador)
Notifacados (10/11/2016) VENCE (25/11/2016)</t>
  </si>
  <si>
    <t>HsCs.
ARAMANDO GUTIERREZ GONZALEZ
ROLANDO ALBERTO GONZÁLEZ GARCÍA (Coordinador)
Notificados (11/11/2016) VENCE (28/11/2016)</t>
  </si>
  <si>
    <t>HsCs.
RICARDO ANDRÉS CORREA MOJICA
PEDRO JAVIER SANTIESTEBAN MILLAN (Coordinador)
Notificados (10/11/2016) VENCE (25/11/2016)</t>
  </si>
  <si>
    <t>E.ARIAS (10/11/2016/)
R. TORRADO (11/11/2016)</t>
  </si>
  <si>
    <t>Hs.Cs.
EDWARD ANIBAL ARIAS RUBIO
RUBÉN DARÍO TORRADO PACHECO (Coordinador)
E.ARIAS (10/11/2016) VENCE (25/11/2016)
R. TORRADO (11/11/2016) VENCE (28/11/2016)</t>
  </si>
  <si>
    <t xml:space="preserve">Hs. Cs.
RUBÉN DARÍO TORRADO PACHECO
LUZ MARINA GORDILLO SALINAS
RICARDO ANDRÉS CORREA MOJICA (Coordinador)
Notificados (8/11/2016) VENCE (23/11/2016)
</t>
  </si>
  <si>
    <t>E. Arias(9/11/2016) VENCE (24/11/2016)
J. López (10/11/2016) VENCE (25/11/2016)</t>
  </si>
  <si>
    <t>J. Cardozo (9/11/2016) VENCE (24/11/2016)
D. Devia (9/11/2016) VENCE (24/11/2016)</t>
  </si>
  <si>
    <t>Notificación (10/11/20169 VENCE (25/11/2016)</t>
  </si>
  <si>
    <t>NOTIFICACION DE PONENCIA 30 -09- 2016
VENCE 14 DE OCTUBRE DE 2016</t>
  </si>
  <si>
    <t>NOTIFICACIÓN PONENCIA 30-09-2016
VENCE 14 DE OCTUBRE DE 2016</t>
  </si>
  <si>
    <t>Notifacados (10/11/2016) VENCE (25/11/2016)</t>
  </si>
  <si>
    <t>Notificados (10/11/2016/ VENCE (25/11/2016)
J. Cardozo (09/11/2016) VENCE (24/11/2016)</t>
  </si>
  <si>
    <t>Notificados (11/11/2016) VENCE (28/11/2016)</t>
  </si>
  <si>
    <r>
      <t xml:space="preserve">Hs. Cs.
Álvaro José Argote Muñoz
Hollman Felipe Morris Rincón
Notificados (8/11/2016) vence (23/11/2016)
PEDRO JAVIER SANTIESTEBAN MILLAN
P.Santiesteban (15/11/2016) VENCE (29/11/2016)
</t>
    </r>
    <r>
      <rPr>
        <sz val="11"/>
        <color indexed="10"/>
        <rFont val="Arial"/>
        <family val="2"/>
      </rPr>
      <t>ACUMULADO CON EL PROYECTO 528</t>
    </r>
    <r>
      <rPr>
        <sz val="11"/>
        <rFont val="Arial"/>
        <family val="2"/>
      </rPr>
      <t xml:space="preserve">
</t>
    </r>
  </si>
  <si>
    <r>
      <t xml:space="preserve">Hs. Cs.
Álvaro José Argote Muñoz
Hollman Felipe Morris Rincón
Notificados (8/11/2016) vence (23/11/2016)
PEDRO JAVIER SANTIESTEBAN MILLAN
P.Santiesteban (15/11/2016) VENCE (29/11/2016)
</t>
    </r>
    <r>
      <rPr>
        <sz val="11"/>
        <color indexed="10"/>
        <rFont val="Arial"/>
        <family val="2"/>
      </rPr>
      <t>ACUMULADO CON EL PROYECTO 527</t>
    </r>
    <r>
      <rPr>
        <sz val="11"/>
        <rFont val="Arial"/>
        <family val="2"/>
      </rPr>
      <t xml:space="preserve">
</t>
    </r>
  </si>
  <si>
    <r>
      <t xml:space="preserve">8 de noviembre de 2016.
</t>
    </r>
    <r>
      <rPr>
        <sz val="11"/>
        <color indexed="10"/>
        <rFont val="Arial"/>
        <family val="2"/>
      </rPr>
      <t xml:space="preserve">Vencen las ponencias el 23 de noviembre
</t>
    </r>
    <r>
      <rPr>
        <sz val="11"/>
        <rFont val="Arial"/>
        <family val="2"/>
      </rPr>
      <t>P.Santiesteban (15/11/2016) VENCE (29/11/2016)</t>
    </r>
  </si>
  <si>
    <r>
      <t xml:space="preserve">8 de noviembre de 2016
</t>
    </r>
    <r>
      <rPr>
        <sz val="11"/>
        <color indexed="10"/>
        <rFont val="Arial"/>
        <family val="2"/>
      </rPr>
      <t xml:space="preserve">Vencen las ponencias el 23 de noviembre
</t>
    </r>
    <r>
      <rPr>
        <sz val="11"/>
        <rFont val="Arial"/>
        <family val="2"/>
      </rPr>
      <t>P.Santiesteban (15/11/2016) VENCE (29/11/2016)</t>
    </r>
  </si>
  <si>
    <t xml:space="preserve">PRIORIZADO
10-AGOSTO-2016
</t>
  </si>
  <si>
    <r>
      <t xml:space="preserve">PRIORIZADO
05-AGOSTO-2016
</t>
    </r>
    <r>
      <rPr>
        <b/>
        <sz val="11"/>
        <rFont val="Arial"/>
        <family val="2"/>
      </rPr>
      <t>COMENTARIOS DE LA ADMIISTRACIÓN 
(19/09/2016)</t>
    </r>
  </si>
  <si>
    <t>COMENTARIOS DE LA ADMINISTRACIÓN 
(16/11/2016)</t>
  </si>
  <si>
    <t>Hs.Cs.
PEDRO JULIAN LÓPEZ SIERRA
EDWARD ANIBAL ARIAS RUBIO (Coordinador)
JAIRO CARDOZO SALAZAR (Ponente Bancada)
E. Arias(9/11/2016) VENCE (24/11/2016)
J. López (10/11/2016) VENCE (25/11/2016)</t>
  </si>
  <si>
    <t>Hs. Cs.
Nelson Cubides Salazar (Ponente de bancada)
ANTONIO ERESMID SANGUINO PAEZ
LUZ MARINA GORDILLO SALINAS (Coordinadora)
Notificación (10/11/2016) VENCE (25/11/2016)</t>
  </si>
  <si>
    <t>Hs.Cs.
DIEGO FERNANDO DEVIA TORRES
HOLLMAN FELIPE MORRIS RINCON (Coordinador)
D. Devia (10/11/2016) VENCE ((25/11/2016)
H. Morris (11/11/2016)(28/11/2016)</t>
  </si>
  <si>
    <t xml:space="preserve">HsCs.
</t>
  </si>
  <si>
    <t>Hs. Cs.
Armando Gutiérrez González
Juan Felipe Grillo Carrasco
Nelson Enrique Cubides Salazar(coordinador)
Notificados (8/11/2016) VENCE (23/11/2016)</t>
  </si>
  <si>
    <r>
      <t xml:space="preserve">Presentación del proyecto, 20 de octubre de 2016. Foro, 21 de octubre de 2016
</t>
    </r>
    <r>
      <rPr>
        <b/>
        <sz val="11"/>
        <color indexed="10"/>
        <rFont val="Arial"/>
        <family val="2"/>
      </rPr>
      <t>APROBADO EN PRIMER DEBATE
(30/10/2016)</t>
    </r>
  </si>
  <si>
    <r>
      <t xml:space="preserve">Foro, 19 de octubre de 2016. Presentación del Proyecto, 24 de octubre de 2016
</t>
    </r>
    <r>
      <rPr>
        <b/>
        <sz val="11"/>
        <color indexed="10"/>
        <rFont val="Arial"/>
        <family val="2"/>
      </rPr>
      <t>APROBADO EN PRIMER DEBATE
(2810/2016)</t>
    </r>
  </si>
  <si>
    <t>Informe S.D. MUJER (17/11/2016)</t>
  </si>
  <si>
    <r>
      <t xml:space="preserve">Hs.Cs.
NELSON ENRIQUE CUBIDES SALAZAR
LUZ MARIAN GORDILLO
</t>
    </r>
    <r>
      <rPr>
        <sz val="11"/>
        <color indexed="10"/>
        <rFont val="Arial"/>
        <family val="2"/>
      </rPr>
      <t xml:space="preserve">Ponencia positiva conjunta con modificaciones
(17/11/2016)
</t>
    </r>
    <r>
      <rPr>
        <sz val="11"/>
        <rFont val="Arial"/>
        <family val="2"/>
      </rPr>
      <t>ANTONIO ERESMID SAGUINO PÁEZ</t>
    </r>
    <r>
      <rPr>
        <sz val="11"/>
        <color indexed="10"/>
        <rFont val="Arial"/>
        <family val="2"/>
      </rPr>
      <t xml:space="preserve">
Ponencia positiva con modificaciones (22/11/2016)</t>
    </r>
  </si>
  <si>
    <t>Hs.Cs.
ROLANDO ALBERTO GONZALEZ GARCIA
ANTONIO ERESMID SANGUINO PAEZ (Coordinador)
JAIRO CARDOZO SALAZAR (Ponente Bancada)
R. Gonzalez Rolando (10/11/2016) VENCE (25/11/2016)
A. Sanguino(9/11/2016) VENCE (24/11/2016)</t>
  </si>
  <si>
    <r>
      <t xml:space="preserve">Hs. Cs.
ALVARO JOSÉ ARGOTE MUÑOZ
</t>
    </r>
    <r>
      <rPr>
        <sz val="11"/>
        <color indexed="10"/>
        <rFont val="Arial"/>
        <family val="2"/>
      </rPr>
      <t>Ponencia positiva con modificaciones (21/11/2016)</t>
    </r>
    <r>
      <rPr>
        <sz val="11"/>
        <rFont val="Arial"/>
        <family val="2"/>
      </rPr>
      <t xml:space="preserve">
HOLLMAN FELIPE MORRIS RINCÓN
</t>
    </r>
    <r>
      <rPr>
        <sz val="11"/>
        <color indexed="10"/>
        <rFont val="Arial"/>
        <family val="2"/>
      </rPr>
      <t>Ponencia positiva (22/11/2016)</t>
    </r>
    <r>
      <rPr>
        <sz val="11"/>
        <rFont val="Arial"/>
        <family val="2"/>
      </rPr>
      <t xml:space="preserve">
PEDRO JAVIER SANTIESTEBAN MILLAN
</t>
    </r>
    <r>
      <rPr>
        <sz val="11"/>
        <color indexed="10"/>
        <rFont val="Arial"/>
        <family val="2"/>
      </rPr>
      <t>Ponencia positiva (21/11/2016)</t>
    </r>
    <r>
      <rPr>
        <sz val="11"/>
        <rFont val="Arial"/>
        <family val="2"/>
      </rPr>
      <t xml:space="preserve">
</t>
    </r>
  </si>
  <si>
    <r>
      <t xml:space="preserve">Hs. Cs.
JAIRO CARDOZO SALAZAR (Ponente de bancada) (Coordinador)
</t>
    </r>
    <r>
      <rPr>
        <sz val="11"/>
        <color indexed="10"/>
        <rFont val="Arial"/>
        <family val="2"/>
      </rPr>
      <t>Ponencia positiva con modificaciones (22/11/2016)</t>
    </r>
    <r>
      <rPr>
        <sz val="11"/>
        <rFont val="Arial"/>
        <family val="2"/>
      </rPr>
      <t xml:space="preserve">
DIEGO FERNANDO DEVIA TORRES (Ponente de bancada) 
J. Cardozo (9/11/2016) VENCE (24/11/2016)
D. Devia (9/11/2016) VENCE (24/11/2016)
</t>
    </r>
    <r>
      <rPr>
        <sz val="11"/>
        <color indexed="10"/>
        <rFont val="Arial"/>
        <family val="2"/>
      </rPr>
      <t>ACUMULADO CON EL PROYECTO 509 DE 2016</t>
    </r>
  </si>
  <si>
    <r>
      <t xml:space="preserve">Hs.Cs.
EDWARD ANIBAL ARIAS RUBIO
NELSON ENRIQUE CUBIDES SALAZAR (Coordinador)
</t>
    </r>
    <r>
      <rPr>
        <sz val="11"/>
        <color indexed="10"/>
        <rFont val="Arial"/>
        <family val="2"/>
      </rPr>
      <t>JAIRO CARDOZO SALAZAR (Ponente Bancada)</t>
    </r>
    <r>
      <rPr>
        <sz val="11"/>
        <rFont val="Arial"/>
        <family val="2"/>
      </rPr>
      <t xml:space="preserve">
Notificados (10/11/2016/ VENCE (25/11/2016)
J. Cardozo (09/11/2016) VENCE (24/11/2016)
</t>
    </r>
    <r>
      <rPr>
        <sz val="11"/>
        <color indexed="10"/>
        <rFont val="Arial"/>
        <family val="2"/>
      </rPr>
      <t>Ponencia positiva (22/11/2016)</t>
    </r>
  </si>
  <si>
    <r>
      <t xml:space="preserve">Hs. Cs.
JAIRO CARDOZO SALAZAR
</t>
    </r>
    <r>
      <rPr>
        <sz val="11"/>
        <color indexed="10"/>
        <rFont val="Arial"/>
        <family val="2"/>
      </rPr>
      <t xml:space="preserve">Ponencia positiva (18/11/2016)
</t>
    </r>
    <r>
      <rPr>
        <sz val="11"/>
        <rFont val="Arial"/>
        <family val="2"/>
      </rPr>
      <t xml:space="preserve">ANTONIO ERESMID SANGUINO PÁEZ
</t>
    </r>
    <r>
      <rPr>
        <sz val="11"/>
        <color indexed="30"/>
        <rFont val="Arial"/>
        <family val="2"/>
      </rPr>
      <t>Prórroga ponencia (10) díaz VENCE (9/12/2016)</t>
    </r>
  </si>
  <si>
    <r>
      <t xml:space="preserve">Hs. Cs.
RUBÉN DARÍO TORRADO PACHECO
LUZ MARINA GORDILLO SALINAS
</t>
    </r>
    <r>
      <rPr>
        <sz val="11"/>
        <color indexed="30"/>
        <rFont val="Arial"/>
        <family val="2"/>
      </rPr>
      <t xml:space="preserve">Concede prorroga ponencia hasta el (29/11/2016) </t>
    </r>
    <r>
      <rPr>
        <sz val="11"/>
        <rFont val="Arial"/>
        <family val="2"/>
      </rPr>
      <t xml:space="preserve">
RICARDO ANDRÉS CORREA MOJICA
</t>
    </r>
    <r>
      <rPr>
        <sz val="11"/>
        <color indexed="30"/>
        <rFont val="Arial"/>
        <family val="2"/>
      </rPr>
      <t xml:space="preserve">Concede prorroga ponencia hasta el (29/11/2016) </t>
    </r>
    <r>
      <rPr>
        <sz val="11"/>
        <rFont val="Arial"/>
        <family val="2"/>
      </rPr>
      <t xml:space="preserve">
</t>
    </r>
  </si>
  <si>
    <r>
      <t xml:space="preserve">Hs. Cs.
PEDRO JULIÁN LÓPEZ SIERRA
</t>
    </r>
    <r>
      <rPr>
        <sz val="11"/>
        <color indexed="10"/>
        <rFont val="Arial"/>
        <family val="2"/>
      </rPr>
      <t xml:space="preserve">Ponencia positiva con modificaciones (18/11/2016)
</t>
    </r>
    <r>
      <rPr>
        <sz val="11"/>
        <rFont val="Arial"/>
        <family val="2"/>
      </rPr>
      <t>JUAN FELIPE GRILLO CARRASCO</t>
    </r>
    <r>
      <rPr>
        <sz val="11"/>
        <color indexed="10"/>
        <rFont val="Arial"/>
        <family val="2"/>
      </rPr>
      <t xml:space="preserve">
Ponencia positiva con modificaciones (23/11/2016)</t>
    </r>
  </si>
  <si>
    <r>
      <t xml:space="preserve">Hs. Cs.
JAIRO CARDOZO SALAZAR
</t>
    </r>
    <r>
      <rPr>
        <sz val="11"/>
        <color indexed="10"/>
        <rFont val="Arial"/>
        <family val="2"/>
      </rPr>
      <t xml:space="preserve">Ponencia positiva (18/11/2016)
</t>
    </r>
    <r>
      <rPr>
        <sz val="11"/>
        <rFont val="Arial"/>
        <family val="2"/>
      </rPr>
      <t>PEDRO JULIAN LÓPEZ SIERRA</t>
    </r>
    <r>
      <rPr>
        <sz val="11"/>
        <color indexed="10"/>
        <rFont val="Arial"/>
        <family val="2"/>
      </rPr>
      <t xml:space="preserve">
Ponencia positiva con modificaciones (18/11/2016)
</t>
    </r>
    <r>
      <rPr>
        <sz val="11"/>
        <rFont val="Arial"/>
        <family val="2"/>
      </rPr>
      <t>EDWARD ANÍBAL ARIAS RUBIO</t>
    </r>
    <r>
      <rPr>
        <sz val="11"/>
        <color indexed="10"/>
        <rFont val="Arial"/>
        <family val="2"/>
      </rPr>
      <t xml:space="preserve">
Ponencia positiva (23/11/2016)</t>
    </r>
  </si>
  <si>
    <r>
      <t xml:space="preserve">Hs. Cs.
ALVARO JOSÉ ARGOTE MUÑOZ
</t>
    </r>
    <r>
      <rPr>
        <sz val="11"/>
        <color indexed="10"/>
        <rFont val="Arial"/>
        <family val="2"/>
      </rPr>
      <t>Ponencia positiva con modificaciones (21/11/2016)</t>
    </r>
    <r>
      <rPr>
        <sz val="11"/>
        <rFont val="Arial"/>
        <family val="2"/>
      </rPr>
      <t xml:space="preserve">
HOLLMAN FELIPE MORRIS RINCÓN
</t>
    </r>
    <r>
      <rPr>
        <sz val="11"/>
        <color indexed="10"/>
        <rFont val="Arial"/>
        <family val="2"/>
      </rPr>
      <t>Ponencia positiva (22/11/2016)</t>
    </r>
    <r>
      <rPr>
        <sz val="11"/>
        <rFont val="Arial"/>
        <family val="2"/>
      </rPr>
      <t xml:space="preserve">
PEDRO JAVIER SANTIESTEBAN MILLAN
</t>
    </r>
    <r>
      <rPr>
        <sz val="11"/>
        <color indexed="10"/>
        <rFont val="Arial"/>
        <family val="2"/>
      </rPr>
      <t>Ponencia positiva (21/11/2016)</t>
    </r>
    <r>
      <rPr>
        <sz val="11"/>
        <rFont val="Arial"/>
        <family val="2"/>
      </rPr>
      <t xml:space="preserve">
</t>
    </r>
  </si>
  <si>
    <r>
      <t xml:space="preserve">Hs. Cs.
PEDRO JAVIER SANTIESTEBAN MILLAN
RICARDO ANDRES DORREA MOJICA
</t>
    </r>
    <r>
      <rPr>
        <sz val="11"/>
        <color indexed="10"/>
        <rFont val="Arial"/>
        <family val="2"/>
      </rPr>
      <t>Ponencia positiva conjunta con modificaciones (24/11/2016)</t>
    </r>
  </si>
  <si>
    <r>
      <t xml:space="preserve">Hs. Cs
RICARDO ANDRÉS CORREA MOJICA
RUBÉN DARÍO TORRADO PACHECO (Coordinador)
</t>
    </r>
    <r>
      <rPr>
        <sz val="11"/>
        <color indexed="10"/>
        <rFont val="Arial"/>
        <family val="2"/>
      </rPr>
      <t xml:space="preserve">ACUMULADO CON LOS PROYECTOS DE ACUERDO 269, 270, 271, 274, 275
</t>
    </r>
    <r>
      <rPr>
        <sz val="11"/>
        <rFont val="Arial"/>
        <family val="2"/>
      </rPr>
      <t>JAIRO CARDOZO SALAZAR (ponente de bancada)</t>
    </r>
  </si>
  <si>
    <r>
      <t xml:space="preserve">Hs. Cs.
JAIRO CARDOZO SALAZAR (Ponente de bancada) (Coordinador)
</t>
    </r>
    <r>
      <rPr>
        <sz val="11"/>
        <rFont val="Arial"/>
        <family val="2"/>
      </rPr>
      <t xml:space="preserve">DIEGO FERNANDO DEVIA TORRES (Ponente de bancada) 
J. Cardozo (9/11/2016) VENCE (24/11/2016)
D. Devia (9/11/2016) VENCE (24/11/2016)
</t>
    </r>
    <r>
      <rPr>
        <sz val="11"/>
        <color indexed="10"/>
        <rFont val="Arial"/>
        <family val="2"/>
      </rPr>
      <t>ACUMULADO CON EL PROYECTO 509 DE 2016</t>
    </r>
  </si>
  <si>
    <r>
      <t xml:space="preserve">Hs. Cs.
JAIRO CARDOZO SALAZAR (Ponente de bancada) (Coordinador)
DIEGO FERNANDO DEVIA TORRES (Ponente de bancada) 
J. Cardozo (9/11/2016) VENCE (24/11/2016)
D. Devia (9/11/2016) VENCE (24/11/2016)
</t>
    </r>
    <r>
      <rPr>
        <sz val="11"/>
        <color indexed="10"/>
        <rFont val="Arial"/>
        <family val="2"/>
      </rPr>
      <t>ACUMULADO CON EL PROYECTO 429 DE 2016</t>
    </r>
  </si>
  <si>
    <t xml:space="preserve">Hs.Cs.
EDWARD ANIBAL ARIAS RUBIO
NELSON ENRIQUE CUBIDES SALAZAR (Coordinador)
JAIRO CARDOZO SALAZAR (Ponente Bancada)
Notificados (10/11/2016/ VENCE (25/11/2016)
J. Cardozo (09/11/2016) VENCE (24/11/2016)
</t>
  </si>
  <si>
    <r>
      <t xml:space="preserve">JAIRO CARDOZO SALAZAR
</t>
    </r>
    <r>
      <rPr>
        <sz val="11"/>
        <color indexed="10"/>
        <rFont val="Arial"/>
        <family val="2"/>
      </rPr>
      <t xml:space="preserve">Ponencia positiva (22/11/2016)
</t>
    </r>
    <r>
      <rPr>
        <sz val="11"/>
        <rFont val="Arial"/>
        <family val="2"/>
      </rPr>
      <t>EDWARD ANIBAL ARIAS RUBIO</t>
    </r>
    <r>
      <rPr>
        <sz val="11"/>
        <color indexed="10"/>
        <rFont val="Arial"/>
        <family val="2"/>
      </rPr>
      <t xml:space="preserve">
Ponencia positiva (25/11/2016)
</t>
    </r>
    <r>
      <rPr>
        <sz val="11"/>
        <rFont val="Arial"/>
        <family val="2"/>
      </rPr>
      <t>NELSON ENRIQUE CUBIDES SALAZAR (Coordinador)</t>
    </r>
    <r>
      <rPr>
        <sz val="11"/>
        <color indexed="10"/>
        <rFont val="Arial"/>
        <family val="2"/>
      </rPr>
      <t xml:space="preserve">
Ponencia positiva (25/11/2016)</t>
    </r>
  </si>
  <si>
    <t>"Por el cual se autoriza a la Secretaría Distrital de Movilidad para aplicar unos descuentos a deudores, por infracciones a las normas de tránsito".</t>
  </si>
  <si>
    <r>
      <t xml:space="preserve">8 de noviembre de 2016.
</t>
    </r>
    <r>
      <rPr>
        <sz val="11"/>
        <color indexed="10"/>
        <rFont val="Arial"/>
        <family val="2"/>
      </rPr>
      <t xml:space="preserve">Vencen las ponencias el 23 de noviembre
</t>
    </r>
    <r>
      <rPr>
        <sz val="11"/>
        <color indexed="30"/>
        <rFont val="Arial"/>
        <family val="2"/>
      </rPr>
      <t xml:space="preserve">Concede prorroga ponencia hasta el (30/11/2016) </t>
    </r>
  </si>
  <si>
    <r>
      <t xml:space="preserve">D. Devia (10/11/2016) VENCE ((25/11/2016)
</t>
    </r>
    <r>
      <rPr>
        <sz val="11"/>
        <color indexed="30"/>
        <rFont val="Arial"/>
        <family val="2"/>
      </rPr>
      <t xml:space="preserve">Concede prorroga ponencia hasta el (12/12/2016) </t>
    </r>
    <r>
      <rPr>
        <sz val="11"/>
        <rFont val="Arial"/>
        <family val="2"/>
      </rPr>
      <t xml:space="preserve">
H. Morris (11/11/2016)(28/11/2016)</t>
    </r>
  </si>
  <si>
    <r>
      <t xml:space="preserve">R. Gonzalez(10/11/2016) VENCE (25/11/2016)
A. Sanguino(9/11/2016) VENCE (24/11/2016) 
</t>
    </r>
    <r>
      <rPr>
        <sz val="11"/>
        <color indexed="30"/>
        <rFont val="Arial"/>
        <family val="2"/>
      </rPr>
      <t>Prorroga vence (9/12/2016)</t>
    </r>
  </si>
  <si>
    <r>
      <t xml:space="preserve">Hs. Cs.
JAIRO CARDOZO SALAZAR (Ponente de bancada) (Coordinador)
</t>
    </r>
    <r>
      <rPr>
        <sz val="11"/>
        <color indexed="10"/>
        <rFont val="Arial"/>
        <family val="2"/>
      </rPr>
      <t xml:space="preserve">Ponencia positiva con modificaciones (22/11/2016)
</t>
    </r>
    <r>
      <rPr>
        <sz val="11"/>
        <rFont val="Arial"/>
        <family val="2"/>
      </rPr>
      <t xml:space="preserve">DIEGO FERNANDO DEVIA TORRES 
</t>
    </r>
    <r>
      <rPr>
        <sz val="11"/>
        <color indexed="10"/>
        <rFont val="Arial"/>
        <family val="2"/>
      </rPr>
      <t>Ponencia positiva (28/11/2016)</t>
    </r>
  </si>
  <si>
    <r>
      <t xml:space="preserve">Hs. Cs.
JAIRO CARDOZO SALAZAR (Ponente de bancada) (Coordinador)
</t>
    </r>
    <r>
      <rPr>
        <sz val="11"/>
        <color indexed="10"/>
        <rFont val="Arial"/>
        <family val="2"/>
      </rPr>
      <t xml:space="preserve">Ponencia positiva con modificaciones (22/11/2016)
</t>
    </r>
    <r>
      <rPr>
        <sz val="11"/>
        <rFont val="Arial"/>
        <family val="2"/>
      </rPr>
      <t xml:space="preserve">DIEGO FERNANDO DEVIA TORRES </t>
    </r>
    <r>
      <rPr>
        <sz val="11"/>
        <color indexed="10"/>
        <rFont val="Arial"/>
        <family val="2"/>
      </rPr>
      <t xml:space="preserve">
Ponencia positiva (28/11/2016)</t>
    </r>
  </si>
  <si>
    <t>HsCs.
ARMANDO GUTIERREZ GONZALEZ
ROLANDO ALBERTO GONZÁLEZ GARCÍA (Coordinador)
Notificados (11/11/2016) VENCE (28/11/2016)</t>
  </si>
  <si>
    <r>
      <t xml:space="preserve">HsCs.
ROLANDO ALBERTO GONZÁLEZ GARCÍA
</t>
    </r>
    <r>
      <rPr>
        <sz val="11"/>
        <color indexed="10"/>
        <rFont val="Arial"/>
        <family val="2"/>
      </rPr>
      <t xml:space="preserve">Ponencia positiva (28-11-2016)
</t>
    </r>
    <r>
      <rPr>
        <sz val="11"/>
        <rFont val="Arial"/>
        <family val="2"/>
      </rPr>
      <t>ARMANDO GUTIERREZ GONZALEZ</t>
    </r>
    <r>
      <rPr>
        <sz val="11"/>
        <color indexed="10"/>
        <rFont val="Arial"/>
        <family val="2"/>
      </rPr>
      <t xml:space="preserve">
Ponencia negativa (28-11-2016)</t>
    </r>
  </si>
  <si>
    <r>
      <t xml:space="preserve">Hs. Cs.
RUBÉN DARÍO TORRADO PACHECO
</t>
    </r>
    <r>
      <rPr>
        <sz val="11"/>
        <color indexed="10"/>
        <rFont val="Arial"/>
        <family val="2"/>
      </rPr>
      <t>Ponencia positiva con modificaciones (29/11/2016)</t>
    </r>
    <r>
      <rPr>
        <sz val="11"/>
        <rFont val="Arial"/>
        <family val="2"/>
      </rPr>
      <t xml:space="preserve">
LUZ MARINA GORDILLO SALINAS
</t>
    </r>
    <r>
      <rPr>
        <sz val="11"/>
        <color indexed="30"/>
        <rFont val="Arial"/>
        <family val="2"/>
      </rPr>
      <t xml:space="preserve">Concede prorroga ponencia hasta el (29/11/2016) 
</t>
    </r>
    <r>
      <rPr>
        <sz val="11"/>
        <color indexed="10"/>
        <rFont val="Arial"/>
        <family val="2"/>
      </rPr>
      <t>Ponencia positiva  (29/11/2016)</t>
    </r>
    <r>
      <rPr>
        <sz val="11"/>
        <rFont val="Arial"/>
        <family val="2"/>
      </rPr>
      <t xml:space="preserve">
RICARDO ANDRÉS CORREA MOJICA
</t>
    </r>
    <r>
      <rPr>
        <sz val="11"/>
        <color indexed="30"/>
        <rFont val="Arial"/>
        <family val="2"/>
      </rPr>
      <t xml:space="preserve">Concede prorroga ponencia hasta el (29/11/2016)
</t>
    </r>
    <r>
      <rPr>
        <sz val="11"/>
        <color indexed="10"/>
        <rFont val="Arial"/>
        <family val="2"/>
      </rPr>
      <t xml:space="preserve">Ponencia positiva (29/11/2016) </t>
    </r>
    <r>
      <rPr>
        <sz val="11"/>
        <rFont val="Arial"/>
        <family val="2"/>
      </rPr>
      <t xml:space="preserve">
</t>
    </r>
  </si>
  <si>
    <r>
      <t xml:space="preserve">Hs. Cs.
Armando Gutiérrez González
Juan Felipe Grillo Carrasco
Nelson Enrique Cubides Salazar(coordinador)
</t>
    </r>
    <r>
      <rPr>
        <sz val="11"/>
        <color indexed="30"/>
        <rFont val="Arial"/>
        <family val="2"/>
      </rPr>
      <t xml:space="preserve">Concede prorroga ponencia hasta el (30/11/2016) 
</t>
    </r>
    <r>
      <rPr>
        <sz val="11"/>
        <color indexed="10"/>
        <rFont val="Arial"/>
        <family val="2"/>
      </rPr>
      <t>Ponencia positiva conjunta (29/11/2016)</t>
    </r>
  </si>
  <si>
    <t>APROBADO EN PRIMER DEBATE
EN SESION DEL (02-12-2016) 
TRASLADADO A SECRETARIA GENERAL PARA SEGUNDO DEBATE
(03-12-2016)</t>
  </si>
  <si>
    <r>
      <t xml:space="preserve">Documento del Contralor solicitud del 
Auditor Fiscal ante la Contraloria de Bogotá (24/11/2016)
</t>
    </r>
    <r>
      <rPr>
        <b/>
        <sz val="11"/>
        <color indexed="10"/>
        <rFont val="Arial"/>
        <family val="2"/>
      </rPr>
      <t>PROBADO EN PRIMER DEBATE
EN SESION DEL (02-12-2016) 
TRASLADADO A SECRETARIA GENERAL PARA SEGUNDO DEBATE
(03-12-2016)</t>
    </r>
  </si>
  <si>
    <t>Informe S.D. MUJER (17/11/2016)
Documento a ponentes SINTRACONCEJO(23/11/2016)
Documento a ponentes SINTRAUNIOBRAS(24/11/2016)
RESPT.SD-MUJER-SESION-18-11-2016-(24-11-2016)
RESPT-PERSONERIA-SESION 19-11-2016-(25-11-2016)
RESPT-VEEDURIA-SESION-19-11-2016 (25-11-2016)1CD
RESPT-SD-EDUCACION-SESION-22-11-2016-(25-11-2016)1CD
RESPT-IDIPRON-SESIÓN(21/11/2016) 
DOC-HC-CESAR GARCIA-(25-11-2016)
DOC-HC-JORGE DURAN-(28-11-2016)
RESPT-IDEP-(29-11-2016)
DOC-JULIAN LOPEZ-(29-11-2016) 
RESPT-U-DISTRITAL-SESION-(22-11-16)1CD
RESPT-SD-INTEGRACION-SESION-(29-11-2016)1CD
RESPT-SD-SALUD-SESION (30-11-2016)1CD
RESPT-SD-DESARROLLO-SESION-(30-11-2016)-(02-12-2016)
RESPT-I-D-TURISMO-CE(30-11-2016)
OFICIO -ETB-(01-12-2016)
RESPT-S-JURIDICA(01-12-2016)1CD
PRONUNCIAMIENTO-CONTRALORIA-(01-12-2016) 1CD
PROPOSICION-HC-ANTONIO-SANGUINO-(01-12-2016)
RESPT-U-M-VIAL-(02-12-2016)
RESPT-FD-G-ALVATE-(02-12-2016)-(3-12-2016)
RESPT-SD-SEGURIDAD-(02-12-2016) 
RESPT-ORQUESTA-FB-(02-12-2016)
RESPT-TRANSMILENIO-(2-12-2016)1CD
RESPT-BOMBEROS(2-12-2016)
RESPT-IDRD-(2-12-2016)
RESPT-SD-CULTURA-R-D-(2-12-2016)
RESPT-ID-PATRIMONIO-C-(2-12-2016) 
RESPT-IDU-(2-12-2016)
RESPT-ID-ARTES-(2-12-2016) 
RESPT-UAESP-CE-(2-12-2016) 
RESPT-SD-HABITAT-CE-(2-12-2016)
RESPT-CAJA-VDA-(03-12-2016)
RESPT-CANAL CAPITAL-(3-12-2016) 
RESPT-SD-MOVILIDAD-(3-12-2016)
PROPOSICION SUSTITUTIVA HC YEFER VEGA-(3-12-2016)
APORTES -JAIRO CARDOZO-(3-12-2016)
RESPT-EAAB-(5-12-2016)1CD</t>
  </si>
  <si>
    <r>
      <t xml:space="preserve">8 de noviembre de 2016.  </t>
    </r>
    <r>
      <rPr>
        <sz val="11"/>
        <color indexed="10"/>
        <rFont val="Arial"/>
        <family val="2"/>
      </rPr>
      <t xml:space="preserve">Vencen las ponencias el 23 de noviembre
RICARDO CORREA MOJICA
LUZ MARINA GORDILLO 
</t>
    </r>
    <r>
      <rPr>
        <sz val="11"/>
        <color indexed="30"/>
        <rFont val="Arial"/>
        <family val="2"/>
      </rPr>
      <t xml:space="preserve">Concede prorroga ponencia 
Vence el (29/11/2016) 
</t>
    </r>
    <r>
      <rPr>
        <b/>
        <sz val="11"/>
        <color indexed="10"/>
        <rFont val="Arial"/>
        <family val="2"/>
      </rPr>
      <t>APROBADO EN PRIMER DEBATE
EN SESION DEL (04-12-2016) 
TRASLADADO A SECRETARIA GENERAL PARA SEGUNDO DEBATE
(05-12-2016)</t>
    </r>
  </si>
  <si>
    <r>
      <t xml:space="preserve">Hs. Cs.
JAIRO CARDOZO SALAZAR
</t>
    </r>
    <r>
      <rPr>
        <sz val="11"/>
        <color indexed="10"/>
        <rFont val="Arial"/>
        <family val="2"/>
      </rPr>
      <t xml:space="preserve">Ponencia positiva (18/11/2016)
</t>
    </r>
    <r>
      <rPr>
        <sz val="11"/>
        <rFont val="Arial"/>
        <family val="2"/>
      </rPr>
      <t xml:space="preserve">ANTONIO ERESMID SANGUINO PÁEZ
</t>
    </r>
    <r>
      <rPr>
        <sz val="11"/>
        <color indexed="30"/>
        <rFont val="Arial"/>
        <family val="2"/>
      </rPr>
      <t xml:space="preserve">Prórroga ponencia (10) díaz VENCE (9/12/2016)
</t>
    </r>
    <r>
      <rPr>
        <sz val="11"/>
        <color indexed="10"/>
        <rFont val="Arial"/>
        <family val="2"/>
      </rPr>
      <t>Ponencia negativa (07/12/2016)</t>
    </r>
    <r>
      <rPr>
        <sz val="11"/>
        <color indexed="30"/>
        <rFont val="Arial"/>
        <family val="2"/>
      </rPr>
      <t xml:space="preserve">
</t>
    </r>
    <r>
      <rPr>
        <sz val="11"/>
        <rFont val="Arial"/>
        <family val="2"/>
      </rPr>
      <t>ROLADO ALBERTO GONZALEZ GARCÍA</t>
    </r>
    <r>
      <rPr>
        <sz val="11"/>
        <color indexed="30"/>
        <rFont val="Arial"/>
        <family val="2"/>
      </rPr>
      <t xml:space="preserve">
</t>
    </r>
    <r>
      <rPr>
        <sz val="11"/>
        <color indexed="10"/>
        <rFont val="Arial"/>
        <family val="2"/>
      </rPr>
      <t>Ponencia negativa (24/11/2016)</t>
    </r>
  </si>
  <si>
    <r>
      <t xml:space="preserve">Hs.Cs.
DIEGO FERNANDO DEVIA TORRES
</t>
    </r>
    <r>
      <rPr>
        <sz val="11"/>
        <color indexed="10"/>
        <rFont val="Arial"/>
        <family val="2"/>
      </rPr>
      <t>Ponencia positiva con modificaciones (9-12-2016)</t>
    </r>
    <r>
      <rPr>
        <sz val="11"/>
        <rFont val="Arial"/>
        <family val="2"/>
      </rPr>
      <t xml:space="preserve">
</t>
    </r>
    <r>
      <rPr>
        <sz val="11"/>
        <color indexed="30"/>
        <rFont val="Arial"/>
        <family val="2"/>
      </rPr>
      <t xml:space="preserve">Concede prorroga ponencia hasta el (12/12/2016) 
</t>
    </r>
    <r>
      <rPr>
        <sz val="11"/>
        <rFont val="Arial"/>
        <family val="2"/>
      </rPr>
      <t>HOLLMAN FELIPE MORRIS RINCON (Coordinador)</t>
    </r>
    <r>
      <rPr>
        <sz val="11"/>
        <color indexed="30"/>
        <rFont val="Arial"/>
        <family val="2"/>
      </rPr>
      <t xml:space="preserve">
</t>
    </r>
    <r>
      <rPr>
        <sz val="11"/>
        <color indexed="10"/>
        <rFont val="Arial"/>
        <family val="2"/>
      </rPr>
      <t>Ponencia positiva (28-11-2016)</t>
    </r>
  </si>
  <si>
    <r>
      <t xml:space="preserve">Hs.Cs.
EDWARD ANIBAL ARIAS RUBIO
</t>
    </r>
    <r>
      <rPr>
        <sz val="11"/>
        <color indexed="30"/>
        <rFont val="Arial"/>
        <family val="2"/>
      </rPr>
      <t xml:space="preserve">Concede prorroga ponencia hasta el (12/12/2016) 
</t>
    </r>
    <r>
      <rPr>
        <sz val="11"/>
        <color indexed="10"/>
        <rFont val="Arial"/>
        <family val="2"/>
      </rPr>
      <t>PONENCIA POSITIVA (12-12-2016)</t>
    </r>
    <r>
      <rPr>
        <sz val="11"/>
        <color indexed="30"/>
        <rFont val="Arial"/>
        <family val="2"/>
      </rPr>
      <t xml:space="preserve">
</t>
    </r>
    <r>
      <rPr>
        <sz val="11"/>
        <rFont val="Arial"/>
        <family val="2"/>
      </rPr>
      <t>RUBÉN DARÍO TORRADO PACHECO (Coordinador)</t>
    </r>
    <r>
      <rPr>
        <sz val="11"/>
        <color indexed="30"/>
        <rFont val="Arial"/>
        <family val="2"/>
      </rPr>
      <t xml:space="preserve">
Concede prorroga ponencia hasta el (12/12/2016) 
</t>
    </r>
    <r>
      <rPr>
        <sz val="11"/>
        <color indexed="10"/>
        <rFont val="Arial"/>
        <family val="2"/>
      </rPr>
      <t>PONENCIA POSITIVA (12-12-2016)</t>
    </r>
    <r>
      <rPr>
        <sz val="11"/>
        <color indexed="30"/>
        <rFont val="Arial"/>
        <family val="2"/>
      </rPr>
      <t xml:space="preserve">
</t>
    </r>
  </si>
  <si>
    <t>ARCHIVADO
Artículo 80 Acuerdo 348 de 2016
(21-12-2016)</t>
  </si>
  <si>
    <r>
      <t xml:space="preserve">COMENTARIOS DE LA ADMINISTRACIÓN
(7-12-2016) 1 CD
</t>
    </r>
    <r>
      <rPr>
        <b/>
        <sz val="11"/>
        <rFont val="Arial"/>
        <family val="2"/>
      </rPr>
      <t>ARCHIVADO
Artículo 80 Acuerdo 348 de 2016
(21-12-2016)</t>
    </r>
  </si>
  <si>
    <r>
      <t xml:space="preserve">PRIORIZADO
8-NOVIEMBRE-2016
</t>
    </r>
    <r>
      <rPr>
        <b/>
        <sz val="11"/>
        <rFont val="Arial"/>
        <family val="2"/>
      </rPr>
      <t>ARCHIVADO
Artículo 80 Acuerdo 348 de 2016
(21-12-2016)</t>
    </r>
  </si>
  <si>
    <r>
      <t xml:space="preserve">COMENTARIOS DE LA ADMINISTRACIÓN 
(16/11/2016)
</t>
    </r>
    <r>
      <rPr>
        <b/>
        <sz val="11"/>
        <rFont val="Arial"/>
        <family val="2"/>
      </rPr>
      <t>ARCHIVADO
Artículo 80 Acuerdo 348 de 2016
(21-12-2016)</t>
    </r>
  </si>
  <si>
    <r>
      <t xml:space="preserve">COMENTARIOS DE LA ADMINISTRACIÓN 
(01/12/2016)
</t>
    </r>
    <r>
      <rPr>
        <b/>
        <sz val="11"/>
        <rFont val="Arial"/>
        <family val="2"/>
      </rPr>
      <t>ARCHIVADO
Artículo 80 Acuerdo 348 de 2016
(21-12-2016)</t>
    </r>
  </si>
  <si>
    <r>
      <t xml:space="preserve">COMENTARIOS DE LA ADMINISTRACIÓN 
(24/11/2016)
</t>
    </r>
    <r>
      <rPr>
        <b/>
        <sz val="11"/>
        <rFont val="Arial"/>
        <family val="2"/>
      </rPr>
      <t>ARCHIVADO
Artículo 80 Acuerdo 348 de 2016
(21-12-2016)</t>
    </r>
  </si>
  <si>
    <r>
      <t xml:space="preserve">PRIORIZADO
10-AGOSTO-2016
</t>
    </r>
    <r>
      <rPr>
        <b/>
        <sz val="11"/>
        <rFont val="Arial"/>
        <family val="2"/>
      </rPr>
      <t>ARCHIVADO
Artículo 80 Acuerdo 348 de 2016
(21-12-2016)</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</si>
</sst>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quot;$&quot;* #,##0_);_(&quot;$&quot;* \(#,##0\);_(&quot;$&quot;* &quot;-&quot;_);_(@_)"/>
    <numFmt numFmtId="187" formatCode="_(&quot;$&quot;* #,##0.00_);_(&quot;$&quot;* \(#,##0.00\);_(&quot;$&quot;* &quot;-&quot;??_);_(@_)"/>
    <numFmt numFmtId="188" formatCode="_ [$€-2]\ * #,##0.00_ ;_ [$€-2]\ * \-#,##0.00_ ;_ [$€-2]\ * &quot;-&quot;??_ "/>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mmm\-yyyy"/>
    <numFmt numFmtId="194" formatCode="[$-240A]dddd\,\ dd&quot; de &quot;mmmm&quot; de &quot;yyyy"/>
    <numFmt numFmtId="195" formatCode="[$-240A]d&quot; de &quot;mmmm&quot; de &quot;yyyy;@"/>
    <numFmt numFmtId="196" formatCode="[$-580A]dddd\,\ d\ &quot;de&quot;\ mmmm\ &quot;de&quot;\ yyyy"/>
    <numFmt numFmtId="197" formatCode="[$-580A]d&quot; de &quot;mmmm&quot; de &quot;yyyy;@"/>
    <numFmt numFmtId="198" formatCode="dd/mm/yyyy;@"/>
    <numFmt numFmtId="199" formatCode="[$-F800]dddd\,\ mmmm\ dd\,\ yyyy"/>
  </numFmts>
  <fonts count="61">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12"/>
      <name val="Arial"/>
      <family val="2"/>
    </font>
    <font>
      <sz val="8"/>
      <name val="Arial"/>
      <family val="2"/>
    </font>
    <font>
      <b/>
      <sz val="12"/>
      <name val="Arial"/>
      <family val="2"/>
    </font>
    <font>
      <sz val="11"/>
      <name val="Arial"/>
      <family val="2"/>
    </font>
    <font>
      <b/>
      <sz val="16"/>
      <name val="Arial"/>
      <family val="2"/>
    </font>
    <font>
      <sz val="9"/>
      <name val="Arial"/>
      <family val="2"/>
    </font>
    <font>
      <b/>
      <sz val="11"/>
      <name val="Arial"/>
      <family val="2"/>
    </font>
    <font>
      <sz val="11"/>
      <color indexed="10"/>
      <name val="Arial"/>
      <family val="2"/>
    </font>
    <font>
      <sz val="11"/>
      <color indexed="51"/>
      <name val="Arial"/>
      <family val="2"/>
    </font>
    <font>
      <b/>
      <sz val="11"/>
      <color indexed="10"/>
      <name val="Arial"/>
      <family val="2"/>
    </font>
    <font>
      <b/>
      <sz val="11"/>
      <color indexed="51"/>
      <name val="Arial"/>
      <family val="2"/>
    </font>
    <font>
      <i/>
      <sz val="11"/>
      <color indexed="51"/>
      <name val="Arial"/>
      <family val="2"/>
    </font>
    <font>
      <i/>
      <sz val="11"/>
      <color indexed="10"/>
      <name val="Arial"/>
      <family val="2"/>
    </font>
    <font>
      <sz val="14"/>
      <name val="Arial"/>
      <family val="2"/>
    </font>
    <font>
      <b/>
      <sz val="14"/>
      <name val="Arial"/>
      <family val="2"/>
    </font>
    <font>
      <sz val="11"/>
      <color indexed="3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A0A244"/>
      <name val="Arial"/>
      <family val="2"/>
    </font>
    <font>
      <b/>
      <sz val="11"/>
      <color rgb="FF97A046"/>
      <name val="Arial"/>
      <family val="2"/>
    </font>
    <font>
      <b/>
      <sz val="11"/>
      <color theme="6" tint="-0.24997000396251678"/>
      <name val="Arial"/>
      <family val="2"/>
    </font>
    <font>
      <b/>
      <sz val="11"/>
      <color rgb="FF00B05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8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53">
    <xf numFmtId="0" fontId="0" fillId="0" borderId="0" xfId="0" applyAlignment="1">
      <alignment/>
    </xf>
    <xf numFmtId="0" fontId="6" fillId="0" borderId="0" xfId="0" applyFont="1" applyAlignment="1">
      <alignment/>
    </xf>
    <xf numFmtId="0" fontId="8" fillId="0" borderId="10" xfId="0" applyFont="1" applyBorder="1" applyAlignment="1">
      <alignment horizontal="center" vertical="center" wrapText="1"/>
    </xf>
    <xf numFmtId="0" fontId="6" fillId="0" borderId="0" xfId="0" applyFont="1" applyFill="1" applyAlignment="1">
      <alignment/>
    </xf>
    <xf numFmtId="0" fontId="6" fillId="0" borderId="0" xfId="0" applyFont="1" applyAlignment="1">
      <alignment horizontal="center"/>
    </xf>
    <xf numFmtId="0" fontId="9" fillId="0" borderId="0" xfId="0" applyFont="1" applyAlignment="1">
      <alignment/>
    </xf>
    <xf numFmtId="0" fontId="0" fillId="0" borderId="0" xfId="0" applyFont="1" applyAlignment="1">
      <alignment horizontal="center"/>
    </xf>
    <xf numFmtId="0" fontId="9" fillId="0" borderId="0" xfId="0" applyFont="1" applyAlignment="1">
      <alignment horizontal="center" vertical="top" wrapText="1"/>
    </xf>
    <xf numFmtId="0" fontId="6"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Alignment="1">
      <alignment horizontal="center" vertical="center" wrapText="1"/>
    </xf>
    <xf numFmtId="0" fontId="10" fillId="0" borderId="10" xfId="0" applyFont="1" applyFill="1" applyBorder="1" applyAlignment="1">
      <alignment horizontal="center" vertical="center" wrapText="1"/>
    </xf>
    <xf numFmtId="0" fontId="6" fillId="0" borderId="11" xfId="0" applyFont="1" applyFill="1" applyBorder="1" applyAlignment="1">
      <alignment/>
    </xf>
    <xf numFmtId="0" fontId="6" fillId="0" borderId="0" xfId="0" applyFont="1" applyAlignment="1">
      <alignment horizontal="center"/>
    </xf>
    <xf numFmtId="0" fontId="6" fillId="0" borderId="0" xfId="0" applyFont="1" applyAlignment="1">
      <alignment horizontal="center" vertical="center" wrapText="1"/>
    </xf>
    <xf numFmtId="0" fontId="7" fillId="0" borderId="11" xfId="0" applyFont="1" applyBorder="1" applyAlignment="1" quotePrefix="1">
      <alignment horizontal="left" vertical="center" wrapText="1"/>
    </xf>
    <xf numFmtId="0" fontId="6" fillId="0" borderId="0" xfId="0" applyFont="1" applyFill="1" applyAlignment="1">
      <alignment horizontal="center"/>
    </xf>
    <xf numFmtId="0" fontId="6" fillId="0" borderId="0" xfId="0" applyFont="1" applyBorder="1" applyAlignment="1">
      <alignment horizontal="center"/>
    </xf>
    <xf numFmtId="0" fontId="6"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Fill="1" applyAlignment="1">
      <alignment/>
    </xf>
    <xf numFmtId="0" fontId="1" fillId="0" borderId="10" xfId="0" applyFont="1" applyFill="1" applyBorder="1" applyAlignment="1">
      <alignment horizontal="center" vertical="center" wrapText="1"/>
    </xf>
    <xf numFmtId="0" fontId="0" fillId="0" borderId="11" xfId="0" applyFont="1" applyFill="1" applyBorder="1" applyAlignment="1">
      <alignment/>
    </xf>
    <xf numFmtId="0" fontId="11" fillId="0" borderId="11" xfId="0" applyFont="1" applyBorder="1" applyAlignment="1">
      <alignment horizontal="justify" vertical="center" wrapText="1"/>
    </xf>
    <xf numFmtId="16" fontId="11" fillId="0" borderId="11" xfId="0" applyNumberFormat="1" applyFont="1" applyBorder="1" applyAlignment="1">
      <alignment horizontal="center" vertical="center" wrapText="1"/>
    </xf>
    <xf numFmtId="0" fontId="11" fillId="0" borderId="11" xfId="0" applyFont="1" applyBorder="1" applyAlignment="1">
      <alignment horizontal="left" vertical="center" wrapText="1"/>
    </xf>
    <xf numFmtId="49" fontId="8" fillId="0" borderId="11" xfId="0" applyNumberFormat="1" applyFont="1" applyFill="1" applyBorder="1" applyAlignment="1">
      <alignment horizontal="center" vertical="center"/>
    </xf>
    <xf numFmtId="14" fontId="9" fillId="0" borderId="11"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14" fontId="9" fillId="0" borderId="11" xfId="0" applyNumberFormat="1" applyFont="1" applyFill="1" applyBorder="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6" fillId="33" borderId="0" xfId="0" applyFont="1" applyFill="1" applyBorder="1" applyAlignment="1">
      <alignment horizontal="center"/>
    </xf>
    <xf numFmtId="0" fontId="6" fillId="33" borderId="11" xfId="0"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0" fontId="9" fillId="0" borderId="11" xfId="0" applyFont="1" applyBorder="1" applyAlignment="1">
      <alignment horizontal="justify" vertical="center" wrapText="1"/>
    </xf>
    <xf numFmtId="0" fontId="9" fillId="0" borderId="11" xfId="0" applyFont="1" applyBorder="1" applyAlignment="1">
      <alignment horizontal="center" vertical="center" wrapText="1"/>
    </xf>
    <xf numFmtId="14" fontId="9" fillId="0" borderId="11"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Fill="1" applyAlignment="1">
      <alignment horizontal="center" vertical="center" wrapText="1"/>
    </xf>
    <xf numFmtId="0" fontId="8" fillId="0" borderId="0" xfId="0" applyFont="1" applyBorder="1" applyAlignment="1">
      <alignment horizontal="center"/>
    </xf>
    <xf numFmtId="49" fontId="12" fillId="0" borderId="1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xf>
    <xf numFmtId="49" fontId="9"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14" fontId="11" fillId="0" borderId="11" xfId="0" applyNumberFormat="1"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56"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0" fillId="0" borderId="0" xfId="0" applyFont="1" applyFill="1" applyBorder="1" applyAlignment="1">
      <alignment/>
    </xf>
    <xf numFmtId="0" fontId="6" fillId="0" borderId="0" xfId="0" applyFont="1" applyBorder="1" applyAlignment="1">
      <alignment/>
    </xf>
    <xf numFmtId="0" fontId="6" fillId="0" borderId="11" xfId="0" applyFont="1" applyBorder="1" applyAlignment="1">
      <alignment/>
    </xf>
    <xf numFmtId="0" fontId="0" fillId="0" borderId="11" xfId="0" applyFont="1" applyFill="1" applyBorder="1" applyAlignment="1">
      <alignment horizontal="center"/>
    </xf>
    <xf numFmtId="0" fontId="6" fillId="0" borderId="11" xfId="0" applyFont="1" applyFill="1" applyBorder="1" applyAlignment="1">
      <alignment horizontal="center"/>
    </xf>
    <xf numFmtId="0" fontId="6" fillId="0" borderId="11" xfId="0" applyFont="1" applyFill="1" applyBorder="1" applyAlignment="1">
      <alignment horizontal="center" vertical="center" wrapText="1"/>
    </xf>
    <xf numFmtId="0" fontId="9" fillId="0" borderId="11" xfId="0" applyFont="1" applyFill="1" applyBorder="1" applyAlignment="1">
      <alignment/>
    </xf>
    <xf numFmtId="0" fontId="6" fillId="33" borderId="11" xfId="0" applyFont="1" applyFill="1" applyBorder="1" applyAlignment="1">
      <alignment/>
    </xf>
    <xf numFmtId="0" fontId="0" fillId="0" borderId="11" xfId="0" applyFont="1" applyBorder="1" applyAlignment="1">
      <alignment horizontal="center"/>
    </xf>
    <xf numFmtId="0" fontId="6" fillId="0" borderId="11" xfId="0" applyFont="1" applyBorder="1" applyAlignment="1">
      <alignment horizontal="center"/>
    </xf>
    <xf numFmtId="0" fontId="6" fillId="0" borderId="11" xfId="0" applyFont="1" applyBorder="1" applyAlignment="1">
      <alignment horizontal="center" vertical="center" wrapText="1"/>
    </xf>
    <xf numFmtId="0" fontId="9" fillId="0" borderId="11" xfId="0" applyFont="1" applyBorder="1" applyAlignment="1">
      <alignment/>
    </xf>
    <xf numFmtId="0" fontId="6" fillId="0" borderId="11" xfId="0" applyFont="1" applyBorder="1" applyAlignment="1">
      <alignment horizontal="center"/>
    </xf>
    <xf numFmtId="49" fontId="8" fillId="0" borderId="0" xfId="0" applyNumberFormat="1" applyFont="1" applyFill="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Border="1" applyAlignment="1">
      <alignment horizontal="center" vertical="center" wrapText="1"/>
    </xf>
    <xf numFmtId="1" fontId="8" fillId="0" borderId="0" xfId="0" applyNumberFormat="1" applyFont="1" applyFill="1" applyAlignment="1">
      <alignment horizontal="center" vertical="center" wrapText="1"/>
    </xf>
    <xf numFmtId="0" fontId="8" fillId="0" borderId="18" xfId="0" applyFont="1" applyBorder="1" applyAlignment="1">
      <alignment horizontal="center" vertical="center" wrapText="1"/>
    </xf>
    <xf numFmtId="0" fontId="10" fillId="0"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1" xfId="0" applyFont="1" applyFill="1" applyBorder="1" applyAlignment="1">
      <alignment horizontal="center" vertical="center"/>
    </xf>
    <xf numFmtId="0" fontId="6" fillId="0" borderId="0" xfId="0" applyFont="1" applyFill="1" applyAlignment="1">
      <alignment horizontal="center" vertical="center"/>
    </xf>
    <xf numFmtId="0" fontId="58" fillId="0" borderId="11" xfId="0" applyFont="1" applyFill="1" applyBorder="1" applyAlignment="1">
      <alignment horizontal="center" vertical="center" wrapText="1"/>
    </xf>
    <xf numFmtId="1" fontId="9" fillId="0" borderId="11" xfId="0" applyNumberFormat="1" applyFont="1" applyBorder="1" applyAlignment="1">
      <alignment horizontal="center" vertical="center" wrapText="1"/>
    </xf>
    <xf numFmtId="0" fontId="9"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xf>
    <xf numFmtId="195" fontId="9" fillId="0" borderId="11" xfId="0" applyNumberFormat="1" applyFont="1" applyFill="1" applyBorder="1" applyAlignment="1">
      <alignment horizontal="center" vertical="center"/>
    </xf>
    <xf numFmtId="0" fontId="59" fillId="0" borderId="11" xfId="0" applyFont="1" applyFill="1" applyBorder="1" applyAlignment="1">
      <alignment horizontal="center" vertical="center" wrapText="1"/>
    </xf>
    <xf numFmtId="198" fontId="9" fillId="0" borderId="11" xfId="0" applyNumberFormat="1" applyFont="1" applyFill="1" applyBorder="1" applyAlignment="1">
      <alignment horizontal="center" vertical="center"/>
    </xf>
    <xf numFmtId="1" fontId="12" fillId="0" borderId="0" xfId="0" applyNumberFormat="1" applyFont="1" applyFill="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Fill="1" applyAlignment="1">
      <alignment horizontal="center" vertical="center"/>
    </xf>
    <xf numFmtId="195" fontId="6" fillId="0" borderId="11" xfId="0" applyNumberFormat="1" applyFont="1" applyBorder="1" applyAlignment="1">
      <alignment horizontal="center" vertical="center" wrapText="1"/>
    </xf>
    <xf numFmtId="14" fontId="6"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NumberFormat="1" applyFont="1" applyBorder="1" applyAlignment="1">
      <alignment horizontal="center" vertical="center" wrapText="1"/>
    </xf>
    <xf numFmtId="14" fontId="19" fillId="0" borderId="11" xfId="0" applyNumberFormat="1" applyFont="1" applyFill="1" applyBorder="1" applyAlignment="1">
      <alignment horizontal="center" vertical="center" wrapText="1"/>
    </xf>
    <xf numFmtId="0" fontId="20" fillId="0" borderId="11" xfId="0" applyNumberFormat="1" applyFont="1" applyBorder="1" applyAlignment="1">
      <alignment horizontal="center" vertical="center" wrapText="1"/>
    </xf>
    <xf numFmtId="1" fontId="19"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xf>
    <xf numFmtId="197" fontId="9" fillId="0" borderId="11" xfId="0" applyNumberFormat="1" applyFont="1" applyFill="1" applyBorder="1" applyAlignment="1">
      <alignment horizontal="justify" vertical="center" wrapText="1"/>
    </xf>
    <xf numFmtId="199" fontId="0" fillId="0" borderId="0" xfId="0" applyNumberFormat="1" applyAlignment="1">
      <alignment/>
    </xf>
    <xf numFmtId="14" fontId="9" fillId="0" borderId="11" xfId="0" applyNumberFormat="1" applyFont="1" applyBorder="1" applyAlignment="1">
      <alignment horizontal="center" vertical="center"/>
    </xf>
    <xf numFmtId="0" fontId="9" fillId="0" borderId="11" xfId="0" applyFont="1" applyBorder="1" applyAlignment="1">
      <alignment horizontal="center" wrapText="1"/>
    </xf>
    <xf numFmtId="1" fontId="12" fillId="0" borderId="19" xfId="0" applyNumberFormat="1" applyFont="1" applyFill="1" applyBorder="1" applyAlignment="1">
      <alignment horizontal="center" vertical="center" wrapText="1"/>
    </xf>
    <xf numFmtId="14" fontId="9" fillId="0" borderId="19" xfId="0" applyNumberFormat="1" applyFont="1" applyBorder="1" applyAlignment="1">
      <alignment horizontal="center" vertical="center"/>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xf>
    <xf numFmtId="0" fontId="9" fillId="0" borderId="11" xfId="0" applyFont="1" applyBorder="1" applyAlignment="1">
      <alignment horizontal="center" vertical="center"/>
    </xf>
    <xf numFmtId="0" fontId="9" fillId="0" borderId="11" xfId="0" applyFont="1" applyBorder="1" applyAlignment="1">
      <alignment vertical="center" wrapText="1"/>
    </xf>
    <xf numFmtId="0" fontId="9" fillId="0" borderId="19" xfId="0" applyFont="1" applyBorder="1" applyAlignment="1">
      <alignment vertical="center" wrapText="1"/>
    </xf>
    <xf numFmtId="1" fontId="9" fillId="0" borderId="1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19" xfId="0" applyFont="1" applyFill="1" applyBorder="1" applyAlignment="1">
      <alignment horizontal="justify" vertical="center" wrapText="1"/>
    </xf>
    <xf numFmtId="197" fontId="9" fillId="0" borderId="19" xfId="0" applyNumberFormat="1" applyFont="1" applyFill="1" applyBorder="1" applyAlignment="1">
      <alignment horizontal="justify" vertical="center" wrapText="1"/>
    </xf>
    <xf numFmtId="0" fontId="0" fillId="0" borderId="19" xfId="0" applyFont="1" applyBorder="1" applyAlignment="1">
      <alignment horizontal="center"/>
    </xf>
    <xf numFmtId="0" fontId="9" fillId="0" borderId="19" xfId="0" applyFont="1" applyBorder="1" applyAlignment="1">
      <alignment/>
    </xf>
    <xf numFmtId="0" fontId="9" fillId="0" borderId="0" xfId="0" applyFont="1" applyFill="1" applyBorder="1" applyAlignment="1">
      <alignment horizontal="justify" vertical="center" wrapText="1"/>
    </xf>
    <xf numFmtId="197" fontId="9" fillId="0" borderId="0" xfId="0" applyNumberFormat="1" applyFont="1" applyFill="1" applyBorder="1" applyAlignment="1">
      <alignment horizontal="justify" vertical="center" wrapText="1"/>
    </xf>
    <xf numFmtId="0" fontId="0" fillId="0" borderId="0" xfId="0" applyFont="1" applyBorder="1" applyAlignment="1">
      <alignment horizontal="center"/>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xf>
    <xf numFmtId="0" fontId="6" fillId="0" borderId="0" xfId="0" applyFont="1" applyFill="1" applyBorder="1" applyAlignment="1">
      <alignment horizontal="center" vertical="center" wrapText="1"/>
    </xf>
    <xf numFmtId="14" fontId="9" fillId="0" borderId="11" xfId="0" applyNumberFormat="1" applyFont="1" applyBorder="1" applyAlignment="1">
      <alignment vertical="center"/>
    </xf>
    <xf numFmtId="0" fontId="59" fillId="0" borderId="11" xfId="0" applyFont="1" applyBorder="1" applyAlignment="1">
      <alignment horizontal="center" vertical="center" wrapText="1"/>
    </xf>
    <xf numFmtId="0" fontId="6" fillId="0" borderId="20" xfId="0" applyFont="1" applyBorder="1" applyAlignment="1">
      <alignment/>
    </xf>
    <xf numFmtId="0" fontId="6" fillId="0" borderId="21" xfId="0" applyFont="1" applyBorder="1" applyAlignment="1">
      <alignment/>
    </xf>
    <xf numFmtId="0" fontId="6" fillId="0" borderId="19" xfId="0" applyFont="1" applyBorder="1" applyAlignment="1">
      <alignment/>
    </xf>
    <xf numFmtId="0" fontId="6" fillId="0" borderId="22" xfId="0" applyFont="1" applyBorder="1" applyAlignment="1">
      <alignment/>
    </xf>
    <xf numFmtId="0" fontId="6" fillId="0" borderId="23" xfId="0" applyFont="1" applyBorder="1" applyAlignment="1">
      <alignment/>
    </xf>
    <xf numFmtId="14" fontId="9" fillId="0" borderId="19" xfId="0" applyNumberFormat="1" applyFont="1" applyFill="1" applyBorder="1" applyAlignment="1">
      <alignment horizontal="center" vertical="center" wrapText="1"/>
    </xf>
    <xf numFmtId="0" fontId="9" fillId="0" borderId="11" xfId="0" applyFont="1" applyBorder="1" applyAlignment="1">
      <alignment vertical="center"/>
    </xf>
    <xf numFmtId="0" fontId="12" fillId="0" borderId="11" xfId="0" applyFont="1" applyBorder="1" applyAlignment="1">
      <alignment horizontal="center" vertical="center"/>
    </xf>
    <xf numFmtId="0" fontId="60" fillId="0" borderId="11" xfId="0" applyFont="1" applyBorder="1" applyAlignment="1">
      <alignment horizontal="left" vertical="center" wrapText="1"/>
    </xf>
    <xf numFmtId="0" fontId="6" fillId="0" borderId="0" xfId="0" applyFont="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7" fillId="0" borderId="11" xfId="0" applyFont="1" applyBorder="1" applyAlignment="1">
      <alignment horizontal="center"/>
    </xf>
    <xf numFmtId="0" fontId="1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0" xfId="0" applyFont="1" applyFill="1" applyAlignment="1">
      <alignment horizontal="center"/>
    </xf>
    <xf numFmtId="0" fontId="0" fillId="0" borderId="24" xfId="0" applyFont="1"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26"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1">
    <dxf>
      <fill>
        <patternFill>
          <bgColor rgb="FF996600"/>
        </patternFill>
      </fill>
    </dxf>
    <dxf>
      <fill>
        <patternFill>
          <bgColor rgb="FFFFFF00"/>
        </patternFill>
      </fill>
    </dxf>
    <dxf>
      <fill>
        <patternFill>
          <bgColor rgb="FFFF66FF"/>
        </patternFill>
      </fill>
    </dxf>
    <dxf>
      <fill>
        <patternFill>
          <bgColor theme="2" tint="-0.4999699890613556"/>
        </patternFill>
      </fill>
    </dxf>
    <dxf>
      <fill>
        <patternFill>
          <bgColor rgb="FF00FFFF"/>
        </patternFill>
      </fill>
    </dxf>
    <dxf>
      <fill>
        <patternFill>
          <bgColor rgb="FF0070C0"/>
        </patternFill>
      </fill>
    </dxf>
    <dxf>
      <fill>
        <patternFill>
          <bgColor rgb="FFFFFF66"/>
        </patternFill>
      </fill>
    </dxf>
    <dxf>
      <fill>
        <patternFill>
          <bgColor rgb="FFFF9933"/>
        </patternFill>
      </fill>
    </dxf>
    <dxf>
      <fill>
        <patternFill>
          <bgColor theme="6" tint="0.3999499976634979"/>
        </patternFill>
      </fill>
    </dxf>
    <dxf>
      <fill>
        <patternFill>
          <bgColor rgb="FFFF3300"/>
        </patternFill>
      </fill>
    </dxf>
    <dxf>
      <fill>
        <patternFill>
          <bgColor theme="3"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0</xdr:row>
      <xdr:rowOff>152400</xdr:rowOff>
    </xdr:from>
    <xdr:to>
      <xdr:col>1</xdr:col>
      <xdr:colOff>352425</xdr:colOff>
      <xdr:row>2</xdr:row>
      <xdr:rowOff>142875</xdr:rowOff>
    </xdr:to>
    <xdr:pic>
      <xdr:nvPicPr>
        <xdr:cNvPr id="1" name="Picture 91" descr="200px-Bogota_(escudo)_svg"/>
        <xdr:cNvPicPr preferRelativeResize="1">
          <a:picLocks noChangeAspect="1"/>
        </xdr:cNvPicPr>
      </xdr:nvPicPr>
      <xdr:blipFill>
        <a:blip r:embed="rId1"/>
        <a:stretch>
          <a:fillRect/>
        </a:stretch>
      </xdr:blipFill>
      <xdr:spPr>
        <a:xfrm>
          <a:off x="828675" y="152400"/>
          <a:ext cx="4762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152400</xdr:rowOff>
    </xdr:from>
    <xdr:to>
      <xdr:col>1</xdr:col>
      <xdr:colOff>447675</xdr:colOff>
      <xdr:row>2</xdr:row>
      <xdr:rowOff>142875</xdr:rowOff>
    </xdr:to>
    <xdr:pic>
      <xdr:nvPicPr>
        <xdr:cNvPr id="1" name="Picture 91" descr="200px-Bogota_(escudo)_svg"/>
        <xdr:cNvPicPr preferRelativeResize="1">
          <a:picLocks noChangeAspect="1"/>
        </xdr:cNvPicPr>
      </xdr:nvPicPr>
      <xdr:blipFill>
        <a:blip r:embed="rId1"/>
        <a:stretch>
          <a:fillRect/>
        </a:stretch>
      </xdr:blipFill>
      <xdr:spPr>
        <a:xfrm>
          <a:off x="1114425" y="152400"/>
          <a:ext cx="4476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0</xdr:row>
      <xdr:rowOff>152400</xdr:rowOff>
    </xdr:from>
    <xdr:to>
      <xdr:col>3</xdr:col>
      <xdr:colOff>352425</xdr:colOff>
      <xdr:row>2</xdr:row>
      <xdr:rowOff>142875</xdr:rowOff>
    </xdr:to>
    <xdr:pic>
      <xdr:nvPicPr>
        <xdr:cNvPr id="1" name="Picture 91" descr="200px-Bogota_(escudo)_svg"/>
        <xdr:cNvPicPr preferRelativeResize="1">
          <a:picLocks noChangeAspect="1"/>
        </xdr:cNvPicPr>
      </xdr:nvPicPr>
      <xdr:blipFill>
        <a:blip r:embed="rId1"/>
        <a:stretch>
          <a:fillRect/>
        </a:stretch>
      </xdr:blipFill>
      <xdr:spPr>
        <a:xfrm>
          <a:off x="1381125" y="152400"/>
          <a:ext cx="4381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114300</xdr:rowOff>
    </xdr:from>
    <xdr:to>
      <xdr:col>2</xdr:col>
      <xdr:colOff>781050</xdr:colOff>
      <xdr:row>2</xdr:row>
      <xdr:rowOff>238125</xdr:rowOff>
    </xdr:to>
    <xdr:pic>
      <xdr:nvPicPr>
        <xdr:cNvPr id="1" name="Picture 91" descr="200px-Bogota_(escudo)_svg"/>
        <xdr:cNvPicPr preferRelativeResize="1">
          <a:picLocks noChangeAspect="1"/>
        </xdr:cNvPicPr>
      </xdr:nvPicPr>
      <xdr:blipFill>
        <a:blip r:embed="rId1"/>
        <a:stretch>
          <a:fillRect/>
        </a:stretch>
      </xdr:blipFill>
      <xdr:spPr>
        <a:xfrm>
          <a:off x="1304925" y="114300"/>
          <a:ext cx="5238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0</xdr:row>
      <xdr:rowOff>152400</xdr:rowOff>
    </xdr:from>
    <xdr:to>
      <xdr:col>1</xdr:col>
      <xdr:colOff>352425</xdr:colOff>
      <xdr:row>2</xdr:row>
      <xdr:rowOff>142875</xdr:rowOff>
    </xdr:to>
    <xdr:pic>
      <xdr:nvPicPr>
        <xdr:cNvPr id="1" name="Picture 91" descr="200px-Bogota_(escudo)_svg"/>
        <xdr:cNvPicPr preferRelativeResize="1">
          <a:picLocks noChangeAspect="1"/>
        </xdr:cNvPicPr>
      </xdr:nvPicPr>
      <xdr:blipFill>
        <a:blip r:embed="rId1"/>
        <a:stretch>
          <a:fillRect/>
        </a:stretch>
      </xdr:blipFill>
      <xdr:spPr>
        <a:xfrm>
          <a:off x="828675" y="152400"/>
          <a:ext cx="476250" cy="581025"/>
        </a:xfrm>
        <a:prstGeom prst="rect">
          <a:avLst/>
        </a:prstGeom>
        <a:noFill/>
        <a:ln w="9525" cmpd="sng">
          <a:noFill/>
        </a:ln>
      </xdr:spPr>
    </xdr:pic>
    <xdr:clientData/>
  </xdr:twoCellAnchor>
  <xdr:twoCellAnchor>
    <xdr:from>
      <xdr:col>0</xdr:col>
      <xdr:colOff>828675</xdr:colOff>
      <xdr:row>0</xdr:row>
      <xdr:rowOff>152400</xdr:rowOff>
    </xdr:from>
    <xdr:to>
      <xdr:col>1</xdr:col>
      <xdr:colOff>352425</xdr:colOff>
      <xdr:row>2</xdr:row>
      <xdr:rowOff>142875</xdr:rowOff>
    </xdr:to>
    <xdr:pic>
      <xdr:nvPicPr>
        <xdr:cNvPr id="2" name="Picture 91" descr="200px-Bogota_(escudo)_svg"/>
        <xdr:cNvPicPr preferRelativeResize="1">
          <a:picLocks noChangeAspect="1"/>
        </xdr:cNvPicPr>
      </xdr:nvPicPr>
      <xdr:blipFill>
        <a:blip r:embed="rId1"/>
        <a:stretch>
          <a:fillRect/>
        </a:stretch>
      </xdr:blipFill>
      <xdr:spPr>
        <a:xfrm>
          <a:off x="828675" y="152400"/>
          <a:ext cx="4762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P231"/>
  <sheetViews>
    <sheetView tabSelected="1" zoomScale="85" zoomScaleNormal="85" zoomScaleSheetLayoutView="75" workbookViewId="0" topLeftCell="A10">
      <pane xSplit="1" ySplit="1" topLeftCell="F11" activePane="bottomRight" state="frozen"/>
      <selection pane="topLeft" activeCell="A10" sqref="A10"/>
      <selection pane="topRight" activeCell="B10" sqref="B10"/>
      <selection pane="bottomLeft" activeCell="A11" sqref="A11"/>
      <selection pane="bottomRight" activeCell="H70" sqref="H70"/>
    </sheetView>
  </sheetViews>
  <sheetFormatPr defaultColWidth="11.421875" defaultRowHeight="12.75"/>
  <cols>
    <col min="1" max="1" width="14.28125" style="43" bestFit="1" customWidth="1"/>
    <col min="2" max="2" width="19.140625" style="1" bestFit="1" customWidth="1"/>
    <col min="3" max="3" width="12.8515625" style="1" customWidth="1"/>
    <col min="4" max="4" width="36.7109375" style="4" customWidth="1"/>
    <col min="5" max="5" width="37.421875" style="6" customWidth="1"/>
    <col min="6" max="6" width="56.421875" style="13" bestFit="1" customWidth="1"/>
    <col min="7" max="7" width="51.57421875" style="14" bestFit="1" customWidth="1"/>
    <col min="8" max="8" width="40.140625" style="7" bestFit="1" customWidth="1"/>
    <col min="9" max="9" width="29.421875" style="83" bestFit="1" customWidth="1"/>
    <col min="10" max="10" width="11.28125" style="1" hidden="1" customWidth="1"/>
    <col min="11" max="11" width="11.8515625" style="1" hidden="1" customWidth="1"/>
    <col min="12" max="12" width="11.28125" style="1" hidden="1" customWidth="1"/>
    <col min="13" max="14" width="13.140625" style="1" hidden="1" customWidth="1"/>
    <col min="15" max="15" width="12.00390625" style="1" hidden="1" customWidth="1"/>
    <col min="16" max="16" width="12.28125" style="10" hidden="1" customWidth="1"/>
    <col min="17" max="17" width="11.421875" style="1" hidden="1" customWidth="1"/>
    <col min="18" max="19" width="0" style="1" hidden="1" customWidth="1"/>
    <col min="20" max="16384" width="11.421875" style="1" customWidth="1"/>
  </cols>
  <sheetData>
    <row r="1" spans="1:8" ht="24" customHeight="1">
      <c r="A1" s="145" t="s">
        <v>14</v>
      </c>
      <c r="B1" s="145"/>
      <c r="C1" s="146" t="s">
        <v>12</v>
      </c>
      <c r="D1" s="146"/>
      <c r="E1" s="146"/>
      <c r="F1" s="146"/>
      <c r="G1" s="146"/>
      <c r="H1" s="15" t="s">
        <v>13</v>
      </c>
    </row>
    <row r="2" spans="1:8" ht="22.5" customHeight="1">
      <c r="A2" s="145"/>
      <c r="B2" s="145"/>
      <c r="C2" s="147" t="s">
        <v>0</v>
      </c>
      <c r="D2" s="147"/>
      <c r="E2" s="147"/>
      <c r="F2" s="147"/>
      <c r="G2" s="147"/>
      <c r="H2" s="15" t="s">
        <v>10</v>
      </c>
    </row>
    <row r="3" spans="1:8" ht="30.75" customHeight="1">
      <c r="A3" s="145"/>
      <c r="B3" s="145"/>
      <c r="C3" s="147"/>
      <c r="D3" s="147"/>
      <c r="E3" s="147"/>
      <c r="F3" s="147"/>
      <c r="G3" s="147"/>
      <c r="H3" s="15" t="s">
        <v>11</v>
      </c>
    </row>
    <row r="4" spans="1:8" ht="15.75">
      <c r="A4" s="143"/>
      <c r="B4" s="143"/>
      <c r="C4" s="143"/>
      <c r="D4" s="143"/>
      <c r="E4" s="143"/>
      <c r="F4" s="143"/>
      <c r="G4" s="143"/>
      <c r="H4" s="143"/>
    </row>
    <row r="5" spans="1:8" ht="15.75">
      <c r="A5" s="144" t="s">
        <v>23</v>
      </c>
      <c r="B5" s="144"/>
      <c r="C5" s="144"/>
      <c r="D5" s="144"/>
      <c r="E5" s="144"/>
      <c r="F5" s="144"/>
      <c r="G5" s="144"/>
      <c r="H5" s="144"/>
    </row>
    <row r="6" spans="1:8" ht="15.75">
      <c r="A6" s="42"/>
      <c r="B6" s="4"/>
      <c r="C6" s="4"/>
      <c r="E6" s="4"/>
      <c r="F6" s="4"/>
      <c r="G6" s="4"/>
      <c r="H6" s="4"/>
    </row>
    <row r="7" spans="2:8" ht="15.75">
      <c r="B7" s="3"/>
      <c r="C7" s="3"/>
      <c r="D7" s="3"/>
      <c r="E7" s="16" t="s">
        <v>26</v>
      </c>
      <c r="F7" s="3"/>
      <c r="G7" s="3"/>
      <c r="H7" s="3"/>
    </row>
    <row r="8" spans="1:8" ht="24" customHeight="1">
      <c r="A8" s="142" t="s">
        <v>8</v>
      </c>
      <c r="B8" s="142"/>
      <c r="C8" s="142"/>
      <c r="D8" s="142"/>
      <c r="E8" s="142"/>
      <c r="F8" s="142"/>
      <c r="G8" s="142"/>
      <c r="H8" s="142"/>
    </row>
    <row r="9" spans="1:8" ht="24" customHeight="1" thickBot="1">
      <c r="A9" s="44"/>
      <c r="B9" s="17"/>
      <c r="C9" s="17"/>
      <c r="D9" s="17"/>
      <c r="E9" s="17"/>
      <c r="F9" s="17"/>
      <c r="G9" s="17"/>
      <c r="H9" s="17"/>
    </row>
    <row r="10" spans="1:16" ht="86.25" customHeight="1" thickBot="1">
      <c r="A10" s="18" t="s">
        <v>15</v>
      </c>
      <c r="B10" s="18" t="s">
        <v>16</v>
      </c>
      <c r="C10" s="18" t="s">
        <v>17</v>
      </c>
      <c r="D10" s="18" t="s">
        <v>18</v>
      </c>
      <c r="E10" s="18" t="s">
        <v>19</v>
      </c>
      <c r="F10" s="18" t="s">
        <v>20</v>
      </c>
      <c r="G10" s="18" t="s">
        <v>21</v>
      </c>
      <c r="H10" s="18" t="s">
        <v>22</v>
      </c>
      <c r="I10" s="82" t="s">
        <v>118</v>
      </c>
      <c r="J10" s="79" t="s">
        <v>3</v>
      </c>
      <c r="K10" s="2" t="s">
        <v>5</v>
      </c>
      <c r="L10" s="2" t="s">
        <v>6</v>
      </c>
      <c r="M10" s="2" t="s">
        <v>1</v>
      </c>
      <c r="N10" s="2" t="s">
        <v>7</v>
      </c>
      <c r="O10" s="2" t="s">
        <v>2</v>
      </c>
      <c r="P10" s="9" t="s">
        <v>4</v>
      </c>
    </row>
    <row r="11" spans="1:120" s="12" customFormat="1" ht="166.5" customHeight="1" thickBot="1">
      <c r="A11" s="87" t="s">
        <v>27</v>
      </c>
      <c r="B11" s="29">
        <v>42403</v>
      </c>
      <c r="C11" s="33">
        <v>42405</v>
      </c>
      <c r="D11" s="40" t="s">
        <v>58</v>
      </c>
      <c r="E11" s="40" t="s">
        <v>29</v>
      </c>
      <c r="F11" s="40" t="s">
        <v>119</v>
      </c>
      <c r="G11" s="40" t="s">
        <v>183</v>
      </c>
      <c r="H11" s="40" t="s">
        <v>209</v>
      </c>
      <c r="I11" s="88" t="s">
        <v>34</v>
      </c>
      <c r="J11" s="80"/>
      <c r="K11" s="11"/>
      <c r="L11" s="11"/>
      <c r="M11" s="11">
        <v>1</v>
      </c>
      <c r="N11" s="11"/>
      <c r="O11" s="11"/>
      <c r="P11" s="9"/>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row>
    <row r="12" spans="1:120" s="12" customFormat="1" ht="263.25" customHeight="1" thickBot="1">
      <c r="A12" s="76" t="s">
        <v>30</v>
      </c>
      <c r="B12" s="29" t="s">
        <v>49</v>
      </c>
      <c r="C12" s="41">
        <v>42405</v>
      </c>
      <c r="D12" s="40" t="s">
        <v>31</v>
      </c>
      <c r="E12" s="40" t="s">
        <v>32</v>
      </c>
      <c r="F12" s="40" t="s">
        <v>138</v>
      </c>
      <c r="G12" s="40" t="s">
        <v>184</v>
      </c>
      <c r="H12" s="31" t="s">
        <v>210</v>
      </c>
      <c r="I12" s="88" t="s">
        <v>35</v>
      </c>
      <c r="J12" s="80"/>
      <c r="K12" s="11"/>
      <c r="L12" s="11"/>
      <c r="M12" s="11">
        <v>1</v>
      </c>
      <c r="N12" s="11"/>
      <c r="O12" s="11"/>
      <c r="P12" s="9"/>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row>
    <row r="13" spans="1:120" s="24" customFormat="1" ht="183.75" customHeight="1" thickBot="1">
      <c r="A13" s="87" t="s">
        <v>48</v>
      </c>
      <c r="B13" s="29" t="s">
        <v>50</v>
      </c>
      <c r="C13" s="33">
        <v>42412</v>
      </c>
      <c r="D13" s="39" t="s">
        <v>52</v>
      </c>
      <c r="E13" s="40" t="s">
        <v>59</v>
      </c>
      <c r="F13" s="40" t="s">
        <v>126</v>
      </c>
      <c r="G13" s="40" t="s">
        <v>185</v>
      </c>
      <c r="H13" s="31" t="s">
        <v>86</v>
      </c>
      <c r="I13" s="88"/>
      <c r="J13" s="81"/>
      <c r="K13" s="23"/>
      <c r="L13" s="23"/>
      <c r="M13" s="23">
        <v>1</v>
      </c>
      <c r="N13" s="23"/>
      <c r="O13" s="23"/>
      <c r="P13" s="2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row>
    <row r="14" spans="1:120" s="12" customFormat="1" ht="143.25" thickBot="1">
      <c r="A14" s="76" t="s">
        <v>51</v>
      </c>
      <c r="B14" s="29" t="s">
        <v>50</v>
      </c>
      <c r="C14" s="29">
        <v>42412</v>
      </c>
      <c r="D14" s="39" t="s">
        <v>53</v>
      </c>
      <c r="E14" s="40" t="s">
        <v>65</v>
      </c>
      <c r="F14" s="40" t="s">
        <v>127</v>
      </c>
      <c r="G14" s="40" t="s">
        <v>186</v>
      </c>
      <c r="H14" s="31" t="s">
        <v>87</v>
      </c>
      <c r="I14" s="88"/>
      <c r="J14" s="80"/>
      <c r="K14" s="11"/>
      <c r="L14" s="11"/>
      <c r="M14" s="11"/>
      <c r="N14" s="11"/>
      <c r="O14" s="11"/>
      <c r="P14" s="9"/>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row>
    <row r="15" spans="1:120" s="12" customFormat="1" ht="171.75" thickBot="1">
      <c r="A15" s="76" t="s">
        <v>60</v>
      </c>
      <c r="B15" s="29">
        <v>42419</v>
      </c>
      <c r="C15" s="29">
        <v>42418</v>
      </c>
      <c r="D15" s="39" t="s">
        <v>61</v>
      </c>
      <c r="E15" s="40" t="s">
        <v>62</v>
      </c>
      <c r="F15" s="40" t="s">
        <v>128</v>
      </c>
      <c r="G15" s="40" t="s">
        <v>187</v>
      </c>
      <c r="H15" s="31" t="s">
        <v>81</v>
      </c>
      <c r="I15" s="88"/>
      <c r="J15" s="80"/>
      <c r="K15" s="11"/>
      <c r="L15" s="11"/>
      <c r="M15" s="11"/>
      <c r="N15" s="11"/>
      <c r="O15" s="11"/>
      <c r="P15" s="9"/>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row>
    <row r="16" spans="1:120" s="12" customFormat="1" ht="143.25" thickBot="1">
      <c r="A16" s="76" t="s">
        <v>63</v>
      </c>
      <c r="B16" s="29">
        <v>42419</v>
      </c>
      <c r="C16" s="29">
        <v>42418</v>
      </c>
      <c r="D16" s="39" t="s">
        <v>64</v>
      </c>
      <c r="E16" s="40" t="s">
        <v>66</v>
      </c>
      <c r="F16" s="40" t="s">
        <v>129</v>
      </c>
      <c r="G16" s="40" t="s">
        <v>188</v>
      </c>
      <c r="H16" s="31" t="s">
        <v>86</v>
      </c>
      <c r="I16" s="88"/>
      <c r="J16" s="80"/>
      <c r="K16" s="11"/>
      <c r="L16" s="11"/>
      <c r="M16" s="11"/>
      <c r="N16" s="11"/>
      <c r="O16" s="11"/>
      <c r="P16" s="9"/>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row>
    <row r="17" spans="1:120" s="12" customFormat="1" ht="186" thickBot="1">
      <c r="A17" s="76" t="s">
        <v>67</v>
      </c>
      <c r="B17" s="29">
        <v>42419</v>
      </c>
      <c r="C17" s="29">
        <v>42418</v>
      </c>
      <c r="D17" s="39" t="s">
        <v>68</v>
      </c>
      <c r="E17" s="40" t="s">
        <v>72</v>
      </c>
      <c r="F17" s="40" t="s">
        <v>137</v>
      </c>
      <c r="G17" s="40" t="s">
        <v>189</v>
      </c>
      <c r="H17" s="60" t="s">
        <v>88</v>
      </c>
      <c r="I17" s="88"/>
      <c r="J17" s="80"/>
      <c r="K17" s="11"/>
      <c r="L17" s="11"/>
      <c r="M17" s="11"/>
      <c r="N17" s="11"/>
      <c r="O17" s="11"/>
      <c r="P17" s="9"/>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row>
    <row r="18" spans="1:120" s="12" customFormat="1" ht="200.25" thickBot="1">
      <c r="A18" s="76" t="s">
        <v>69</v>
      </c>
      <c r="B18" s="29" t="s">
        <v>70</v>
      </c>
      <c r="C18" s="29">
        <v>42422</v>
      </c>
      <c r="D18" s="39" t="s">
        <v>71</v>
      </c>
      <c r="E18" s="40" t="s">
        <v>72</v>
      </c>
      <c r="F18" s="40" t="s">
        <v>190</v>
      </c>
      <c r="G18" s="40" t="s">
        <v>191</v>
      </c>
      <c r="H18" s="61" t="s">
        <v>89</v>
      </c>
      <c r="I18" s="88"/>
      <c r="J18" s="80"/>
      <c r="K18" s="11"/>
      <c r="L18" s="11"/>
      <c r="M18" s="11">
        <v>1</v>
      </c>
      <c r="N18" s="11"/>
      <c r="O18" s="11"/>
      <c r="P18" s="9">
        <v>1</v>
      </c>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row>
    <row r="19" spans="1:120" s="12" customFormat="1" ht="143.25" thickBot="1">
      <c r="A19" s="76" t="s">
        <v>73</v>
      </c>
      <c r="B19" s="29" t="s">
        <v>70</v>
      </c>
      <c r="C19" s="29">
        <v>42422</v>
      </c>
      <c r="D19" s="39" t="s">
        <v>74</v>
      </c>
      <c r="E19" s="40" t="s">
        <v>75</v>
      </c>
      <c r="F19" s="40" t="s">
        <v>130</v>
      </c>
      <c r="G19" s="40" t="s">
        <v>192</v>
      </c>
      <c r="H19" s="31" t="s">
        <v>86</v>
      </c>
      <c r="I19" s="88"/>
      <c r="J19" s="80"/>
      <c r="K19" s="11">
        <v>1</v>
      </c>
      <c r="L19" s="11">
        <v>1</v>
      </c>
      <c r="M19" s="11">
        <v>1</v>
      </c>
      <c r="N19" s="11"/>
      <c r="O19" s="11"/>
      <c r="P19" s="9">
        <v>1</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row>
    <row r="20" spans="1:120" s="12" customFormat="1" ht="144.75" customHeight="1" thickBot="1">
      <c r="A20" s="76" t="s">
        <v>76</v>
      </c>
      <c r="B20" s="29" t="s">
        <v>77</v>
      </c>
      <c r="C20" s="29">
        <v>42509</v>
      </c>
      <c r="D20" s="30" t="s">
        <v>78</v>
      </c>
      <c r="E20" s="40" t="s">
        <v>29</v>
      </c>
      <c r="F20" s="31" t="s">
        <v>120</v>
      </c>
      <c r="G20" s="31" t="s">
        <v>193</v>
      </c>
      <c r="H20" s="31" t="s">
        <v>86</v>
      </c>
      <c r="I20" s="89">
        <v>42510</v>
      </c>
      <c r="J20" s="80"/>
      <c r="K20" s="11">
        <v>1</v>
      </c>
      <c r="L20" s="11"/>
      <c r="M20" s="11">
        <v>1</v>
      </c>
      <c r="N20" s="11"/>
      <c r="O20" s="11"/>
      <c r="P20" s="9"/>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row>
    <row r="21" spans="1:120" s="12" customFormat="1" ht="93" customHeight="1" thickBot="1">
      <c r="A21" s="76" t="s">
        <v>104</v>
      </c>
      <c r="B21" s="29">
        <v>42458</v>
      </c>
      <c r="C21" s="29">
        <v>42447</v>
      </c>
      <c r="D21" s="30" t="s">
        <v>79</v>
      </c>
      <c r="E21" s="31" t="s">
        <v>80</v>
      </c>
      <c r="F21" s="31" t="s">
        <v>125</v>
      </c>
      <c r="G21" s="50" t="s">
        <v>131</v>
      </c>
      <c r="H21" s="31" t="s">
        <v>84</v>
      </c>
      <c r="I21" s="89"/>
      <c r="J21" s="80"/>
      <c r="K21" s="11">
        <v>1</v>
      </c>
      <c r="L21" s="11"/>
      <c r="M21" s="11">
        <v>1</v>
      </c>
      <c r="N21" s="11"/>
      <c r="O21" s="11"/>
      <c r="P21" s="9"/>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row>
    <row r="22" spans="1:120" s="12" customFormat="1" ht="157.5" thickBot="1">
      <c r="A22" s="76" t="s">
        <v>105</v>
      </c>
      <c r="B22" s="29">
        <v>42465</v>
      </c>
      <c r="C22" s="29">
        <v>42509</v>
      </c>
      <c r="D22" s="30" t="s">
        <v>82</v>
      </c>
      <c r="E22" s="31" t="s">
        <v>83</v>
      </c>
      <c r="F22" s="31" t="s">
        <v>194</v>
      </c>
      <c r="G22" s="31" t="s">
        <v>195</v>
      </c>
      <c r="H22" s="84" t="s">
        <v>136</v>
      </c>
      <c r="I22" s="89">
        <v>42510</v>
      </c>
      <c r="J22" s="80"/>
      <c r="K22" s="11">
        <v>1</v>
      </c>
      <c r="L22" s="11"/>
      <c r="M22" s="11">
        <v>1</v>
      </c>
      <c r="N22" s="11"/>
      <c r="O22" s="11"/>
      <c r="P22" s="9">
        <v>1</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row>
    <row r="23" spans="1:120" s="48" customFormat="1" ht="199.5">
      <c r="A23" s="76" t="s">
        <v>106</v>
      </c>
      <c r="B23" s="29">
        <v>42471</v>
      </c>
      <c r="C23" s="29">
        <v>42509</v>
      </c>
      <c r="D23" s="30" t="s">
        <v>95</v>
      </c>
      <c r="E23" s="31" t="s">
        <v>72</v>
      </c>
      <c r="F23" s="31" t="s">
        <v>196</v>
      </c>
      <c r="G23" s="31" t="s">
        <v>197</v>
      </c>
      <c r="H23" s="84" t="s">
        <v>211</v>
      </c>
      <c r="I23" s="89">
        <v>42510</v>
      </c>
      <c r="J23" s="46"/>
      <c r="K23" s="46"/>
      <c r="L23" s="46"/>
      <c r="M23" s="46"/>
      <c r="N23" s="46"/>
      <c r="O23" s="46"/>
      <c r="P23" s="47"/>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row>
    <row r="24" spans="1:120" s="48" customFormat="1" ht="185.25">
      <c r="A24" s="76" t="s">
        <v>107</v>
      </c>
      <c r="B24" s="29">
        <v>42471</v>
      </c>
      <c r="C24" s="29">
        <v>42509</v>
      </c>
      <c r="D24" s="30" t="s">
        <v>85</v>
      </c>
      <c r="E24" s="31" t="s">
        <v>72</v>
      </c>
      <c r="F24" s="31" t="s">
        <v>122</v>
      </c>
      <c r="G24" s="31" t="s">
        <v>198</v>
      </c>
      <c r="H24" s="84" t="s">
        <v>211</v>
      </c>
      <c r="I24" s="89">
        <v>42510</v>
      </c>
      <c r="J24" s="46"/>
      <c r="K24" s="46"/>
      <c r="L24" s="46"/>
      <c r="M24" s="46"/>
      <c r="N24" s="46"/>
      <c r="O24" s="46"/>
      <c r="P24" s="47"/>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row>
    <row r="25" spans="1:9" ht="156.75">
      <c r="A25" s="76" t="s">
        <v>108</v>
      </c>
      <c r="B25" s="29">
        <v>42481</v>
      </c>
      <c r="C25" s="29">
        <v>42509</v>
      </c>
      <c r="D25" s="30" t="s">
        <v>90</v>
      </c>
      <c r="E25" s="31" t="s">
        <v>91</v>
      </c>
      <c r="F25" s="31" t="s">
        <v>199</v>
      </c>
      <c r="G25" s="31" t="s">
        <v>200</v>
      </c>
      <c r="H25" s="86" t="s">
        <v>86</v>
      </c>
      <c r="I25" s="89">
        <v>42510</v>
      </c>
    </row>
    <row r="26" spans="1:9" ht="129.75">
      <c r="A26" s="76" t="s">
        <v>109</v>
      </c>
      <c r="B26" s="29">
        <v>42481</v>
      </c>
      <c r="C26" s="29">
        <v>42509</v>
      </c>
      <c r="D26" s="30" t="s">
        <v>92</v>
      </c>
      <c r="E26" s="31" t="s">
        <v>117</v>
      </c>
      <c r="F26" s="31" t="s">
        <v>201</v>
      </c>
      <c r="G26" s="31" t="s">
        <v>134</v>
      </c>
      <c r="H26" s="86" t="s">
        <v>86</v>
      </c>
      <c r="I26" s="89">
        <v>42510</v>
      </c>
    </row>
    <row r="27" spans="1:9" ht="156.75">
      <c r="A27" s="76" t="s">
        <v>110</v>
      </c>
      <c r="B27" s="29">
        <v>42487</v>
      </c>
      <c r="C27" s="29">
        <v>42509</v>
      </c>
      <c r="D27" s="30" t="s">
        <v>93</v>
      </c>
      <c r="E27" s="31" t="s">
        <v>94</v>
      </c>
      <c r="F27" s="31" t="s">
        <v>202</v>
      </c>
      <c r="G27" s="31" t="s">
        <v>200</v>
      </c>
      <c r="H27" s="86" t="s">
        <v>86</v>
      </c>
      <c r="I27" s="89">
        <v>42510</v>
      </c>
    </row>
    <row r="28" spans="1:9" ht="99.75">
      <c r="A28" s="77" t="s">
        <v>111</v>
      </c>
      <c r="B28" s="29">
        <v>42494</v>
      </c>
      <c r="C28" s="29">
        <v>42509</v>
      </c>
      <c r="D28" s="39" t="s">
        <v>96</v>
      </c>
      <c r="E28" s="40" t="s">
        <v>212</v>
      </c>
      <c r="F28" s="31" t="s">
        <v>123</v>
      </c>
      <c r="G28" s="31" t="s">
        <v>132</v>
      </c>
      <c r="H28" s="86" t="s">
        <v>86</v>
      </c>
      <c r="I28" s="89">
        <v>42510</v>
      </c>
    </row>
    <row r="29" spans="1:9" ht="171">
      <c r="A29" s="77" t="s">
        <v>112</v>
      </c>
      <c r="B29" s="29">
        <v>42494</v>
      </c>
      <c r="C29" s="29">
        <v>42509</v>
      </c>
      <c r="D29" s="39" t="s">
        <v>99</v>
      </c>
      <c r="E29" s="40" t="s">
        <v>72</v>
      </c>
      <c r="F29" s="31" t="s">
        <v>121</v>
      </c>
      <c r="G29" s="31" t="s">
        <v>135</v>
      </c>
      <c r="H29" s="84" t="s">
        <v>213</v>
      </c>
      <c r="I29" s="89">
        <v>42510</v>
      </c>
    </row>
    <row r="30" spans="1:9" ht="142.5">
      <c r="A30" s="77" t="s">
        <v>113</v>
      </c>
      <c r="B30" s="29">
        <v>42496</v>
      </c>
      <c r="C30" s="29">
        <v>42509</v>
      </c>
      <c r="D30" s="39" t="s">
        <v>100</v>
      </c>
      <c r="E30" s="40" t="s">
        <v>97</v>
      </c>
      <c r="F30" s="31" t="s">
        <v>203</v>
      </c>
      <c r="G30" s="31" t="s">
        <v>134</v>
      </c>
      <c r="H30" s="86" t="s">
        <v>86</v>
      </c>
      <c r="I30" s="89">
        <v>42510</v>
      </c>
    </row>
    <row r="31" spans="1:9" ht="100.5">
      <c r="A31" s="77" t="s">
        <v>114</v>
      </c>
      <c r="B31" s="29">
        <v>42496</v>
      </c>
      <c r="C31" s="29">
        <v>42509</v>
      </c>
      <c r="D31" s="39" t="s">
        <v>98</v>
      </c>
      <c r="E31" s="31" t="s">
        <v>94</v>
      </c>
      <c r="F31" s="31" t="s">
        <v>124</v>
      </c>
      <c r="G31" s="31" t="s">
        <v>204</v>
      </c>
      <c r="H31" s="86" t="s">
        <v>86</v>
      </c>
      <c r="I31" s="89">
        <v>42510</v>
      </c>
    </row>
    <row r="32" spans="1:9" ht="187.5">
      <c r="A32" s="77" t="s">
        <v>115</v>
      </c>
      <c r="B32" s="29">
        <v>42496</v>
      </c>
      <c r="C32" s="29">
        <v>42509</v>
      </c>
      <c r="D32" s="39" t="s">
        <v>101</v>
      </c>
      <c r="E32" s="40" t="s">
        <v>133</v>
      </c>
      <c r="F32" s="31" t="s">
        <v>205</v>
      </c>
      <c r="G32" s="31" t="s">
        <v>206</v>
      </c>
      <c r="H32" s="86" t="s">
        <v>86</v>
      </c>
      <c r="I32" s="89">
        <v>42510</v>
      </c>
    </row>
    <row r="33" spans="1:9" ht="156.75">
      <c r="A33" s="76" t="s">
        <v>116</v>
      </c>
      <c r="B33" s="29">
        <v>42501</v>
      </c>
      <c r="C33" s="29">
        <v>42509</v>
      </c>
      <c r="D33" s="30" t="s">
        <v>102</v>
      </c>
      <c r="E33" s="40" t="s">
        <v>103</v>
      </c>
      <c r="F33" s="31" t="s">
        <v>207</v>
      </c>
      <c r="G33" s="31" t="s">
        <v>200</v>
      </c>
      <c r="H33" s="86" t="s">
        <v>86</v>
      </c>
      <c r="I33" s="89">
        <v>42510</v>
      </c>
    </row>
    <row r="34" spans="1:9" ht="119.25" customHeight="1">
      <c r="A34" s="77">
        <v>240</v>
      </c>
      <c r="B34" s="29">
        <v>42537</v>
      </c>
      <c r="C34" s="29">
        <v>42586</v>
      </c>
      <c r="D34" s="40" t="s">
        <v>58</v>
      </c>
      <c r="E34" s="40" t="s">
        <v>29</v>
      </c>
      <c r="F34" s="31" t="s">
        <v>173</v>
      </c>
      <c r="G34" s="31" t="s">
        <v>214</v>
      </c>
      <c r="H34" s="90" t="s">
        <v>240</v>
      </c>
      <c r="I34" s="33" t="s">
        <v>174</v>
      </c>
    </row>
    <row r="35" spans="1:9" ht="114">
      <c r="A35" s="76">
        <v>268</v>
      </c>
      <c r="B35" s="29">
        <v>42552</v>
      </c>
      <c r="C35" s="29">
        <v>42586</v>
      </c>
      <c r="D35" s="40" t="s">
        <v>179</v>
      </c>
      <c r="E35" s="31" t="s">
        <v>94</v>
      </c>
      <c r="F35" s="31" t="s">
        <v>317</v>
      </c>
      <c r="G35" s="31" t="s">
        <v>215</v>
      </c>
      <c r="H35" s="86"/>
      <c r="I35" s="33" t="s">
        <v>175</v>
      </c>
    </row>
    <row r="36" spans="1:9" ht="142.5">
      <c r="A36" s="76">
        <v>269</v>
      </c>
      <c r="B36" s="29">
        <v>42552</v>
      </c>
      <c r="C36" s="29">
        <v>42586</v>
      </c>
      <c r="D36" s="40" t="s">
        <v>139</v>
      </c>
      <c r="E36" s="31" t="s">
        <v>72</v>
      </c>
      <c r="F36" s="31" t="s">
        <v>216</v>
      </c>
      <c r="G36" s="31" t="s">
        <v>217</v>
      </c>
      <c r="H36" s="90" t="s">
        <v>171</v>
      </c>
      <c r="I36" s="33" t="s">
        <v>175</v>
      </c>
    </row>
    <row r="37" spans="1:9" ht="114">
      <c r="A37" s="76">
        <v>270</v>
      </c>
      <c r="B37" s="29">
        <v>42559</v>
      </c>
      <c r="C37" s="29">
        <v>42586</v>
      </c>
      <c r="D37" s="31" t="s">
        <v>53</v>
      </c>
      <c r="E37" s="31" t="s">
        <v>143</v>
      </c>
      <c r="F37" s="31" t="s">
        <v>218</v>
      </c>
      <c r="G37" s="31" t="s">
        <v>219</v>
      </c>
      <c r="H37" s="86"/>
      <c r="I37" s="33" t="s">
        <v>175</v>
      </c>
    </row>
    <row r="38" spans="1:9" ht="114">
      <c r="A38" s="76">
        <v>271</v>
      </c>
      <c r="B38" s="29">
        <v>42559</v>
      </c>
      <c r="C38" s="29">
        <v>42586</v>
      </c>
      <c r="D38" s="31" t="s">
        <v>52</v>
      </c>
      <c r="E38" s="31" t="s">
        <v>140</v>
      </c>
      <c r="F38" s="31" t="s">
        <v>220</v>
      </c>
      <c r="G38" s="31" t="s">
        <v>221</v>
      </c>
      <c r="H38" s="86"/>
      <c r="I38" s="33" t="s">
        <v>175</v>
      </c>
    </row>
    <row r="39" spans="1:9" ht="128.25">
      <c r="A39" s="76">
        <v>272</v>
      </c>
      <c r="B39" s="29">
        <v>42559</v>
      </c>
      <c r="C39" s="29">
        <v>42586</v>
      </c>
      <c r="D39" s="31" t="s">
        <v>141</v>
      </c>
      <c r="E39" s="31" t="s">
        <v>144</v>
      </c>
      <c r="F39" s="40" t="s">
        <v>146</v>
      </c>
      <c r="G39" s="40" t="s">
        <v>156</v>
      </c>
      <c r="H39" s="31" t="s">
        <v>229</v>
      </c>
      <c r="I39" s="33">
        <v>42562</v>
      </c>
    </row>
    <row r="40" spans="1:9" ht="85.5">
      <c r="A40" s="76">
        <v>273</v>
      </c>
      <c r="B40" s="29">
        <v>42559</v>
      </c>
      <c r="C40" s="29">
        <v>42586</v>
      </c>
      <c r="D40" s="31" t="s">
        <v>142</v>
      </c>
      <c r="E40" s="31" t="s">
        <v>145</v>
      </c>
      <c r="F40" s="40" t="s">
        <v>147</v>
      </c>
      <c r="G40" s="40" t="s">
        <v>157</v>
      </c>
      <c r="H40" s="31" t="s">
        <v>158</v>
      </c>
      <c r="I40" s="33">
        <v>42562</v>
      </c>
    </row>
    <row r="41" spans="1:9" ht="114">
      <c r="A41" s="76">
        <v>274</v>
      </c>
      <c r="B41" s="29">
        <v>42563</v>
      </c>
      <c r="C41" s="29">
        <v>42586</v>
      </c>
      <c r="D41" s="39" t="s">
        <v>148</v>
      </c>
      <c r="E41" s="39" t="s">
        <v>149</v>
      </c>
      <c r="F41" s="31" t="s">
        <v>222</v>
      </c>
      <c r="G41" s="31" t="s">
        <v>223</v>
      </c>
      <c r="H41" s="86"/>
      <c r="I41" s="91">
        <v>42587</v>
      </c>
    </row>
    <row r="42" spans="1:9" ht="114">
      <c r="A42" s="76">
        <v>275</v>
      </c>
      <c r="B42" s="29">
        <v>42563</v>
      </c>
      <c r="C42" s="29">
        <v>42586</v>
      </c>
      <c r="D42" s="39" t="s">
        <v>150</v>
      </c>
      <c r="E42" s="39" t="s">
        <v>151</v>
      </c>
      <c r="F42" s="31" t="s">
        <v>224</v>
      </c>
      <c r="G42" s="31" t="s">
        <v>225</v>
      </c>
      <c r="H42" s="86"/>
      <c r="I42" s="91">
        <v>42587</v>
      </c>
    </row>
    <row r="43" spans="1:9" ht="114">
      <c r="A43" s="76">
        <v>278</v>
      </c>
      <c r="B43" s="29">
        <v>42565</v>
      </c>
      <c r="C43" s="29">
        <v>42586</v>
      </c>
      <c r="D43" s="39" t="s">
        <v>152</v>
      </c>
      <c r="E43" s="39" t="s">
        <v>153</v>
      </c>
      <c r="F43" s="31" t="s">
        <v>176</v>
      </c>
      <c r="G43" s="31" t="s">
        <v>208</v>
      </c>
      <c r="H43" s="90" t="s">
        <v>171</v>
      </c>
      <c r="I43" s="33">
        <v>42587</v>
      </c>
    </row>
    <row r="44" spans="1:9" ht="114">
      <c r="A44" s="76">
        <v>288</v>
      </c>
      <c r="B44" s="29">
        <v>42565</v>
      </c>
      <c r="C44" s="29">
        <v>42586</v>
      </c>
      <c r="D44" s="39" t="s">
        <v>154</v>
      </c>
      <c r="E44" s="31" t="s">
        <v>72</v>
      </c>
      <c r="F44" s="31" t="s">
        <v>177</v>
      </c>
      <c r="G44" s="31" t="s">
        <v>242</v>
      </c>
      <c r="H44" s="90" t="s">
        <v>171</v>
      </c>
      <c r="I44" s="33">
        <v>42593</v>
      </c>
    </row>
    <row r="45" spans="1:9" ht="87">
      <c r="A45" s="76">
        <v>333</v>
      </c>
      <c r="B45" s="29">
        <v>42585</v>
      </c>
      <c r="C45" s="29">
        <v>42586</v>
      </c>
      <c r="D45" s="31" t="s">
        <v>159</v>
      </c>
      <c r="E45" s="31" t="s">
        <v>155</v>
      </c>
      <c r="F45" s="31" t="s">
        <v>166</v>
      </c>
      <c r="G45" s="31" t="s">
        <v>243</v>
      </c>
      <c r="H45" s="86"/>
      <c r="I45" s="33">
        <v>42590</v>
      </c>
    </row>
    <row r="46" spans="1:9" ht="71.25">
      <c r="A46" s="76">
        <v>355</v>
      </c>
      <c r="B46" s="29">
        <v>42585</v>
      </c>
      <c r="C46" s="29">
        <v>42586</v>
      </c>
      <c r="D46" s="31" t="s">
        <v>160</v>
      </c>
      <c r="E46" s="31" t="s">
        <v>163</v>
      </c>
      <c r="F46" s="31" t="s">
        <v>167</v>
      </c>
      <c r="G46" s="31" t="s">
        <v>226</v>
      </c>
      <c r="H46" s="86"/>
      <c r="I46" s="33">
        <v>42587</v>
      </c>
    </row>
    <row r="47" spans="1:9" ht="86.25">
      <c r="A47" s="76">
        <v>360</v>
      </c>
      <c r="B47" s="29">
        <v>42585</v>
      </c>
      <c r="C47" s="29">
        <v>42586</v>
      </c>
      <c r="D47" s="31" t="s">
        <v>98</v>
      </c>
      <c r="E47" s="31" t="s">
        <v>164</v>
      </c>
      <c r="F47" s="31" t="s">
        <v>168</v>
      </c>
      <c r="G47" s="31" t="s">
        <v>227</v>
      </c>
      <c r="H47" s="86"/>
      <c r="I47" s="33">
        <v>42590</v>
      </c>
    </row>
    <row r="48" spans="1:9" ht="87">
      <c r="A48" s="76">
        <v>370</v>
      </c>
      <c r="B48" s="29">
        <v>42585</v>
      </c>
      <c r="C48" s="29">
        <v>42586</v>
      </c>
      <c r="D48" s="31" t="s">
        <v>161</v>
      </c>
      <c r="E48" s="31" t="s">
        <v>165</v>
      </c>
      <c r="F48" s="31" t="s">
        <v>169</v>
      </c>
      <c r="G48" s="31" t="s">
        <v>228</v>
      </c>
      <c r="H48" s="90" t="s">
        <v>296</v>
      </c>
      <c r="I48" s="33">
        <v>42587</v>
      </c>
    </row>
    <row r="49" spans="1:9" ht="114.75">
      <c r="A49" s="76">
        <v>371</v>
      </c>
      <c r="B49" s="29">
        <v>42585</v>
      </c>
      <c r="C49" s="29">
        <v>42586</v>
      </c>
      <c r="D49" s="31" t="s">
        <v>162</v>
      </c>
      <c r="E49" s="31" t="s">
        <v>248</v>
      </c>
      <c r="F49" s="31" t="s">
        <v>170</v>
      </c>
      <c r="G49" s="31" t="s">
        <v>230</v>
      </c>
      <c r="H49" s="31" t="s">
        <v>182</v>
      </c>
      <c r="I49" s="33">
        <v>42587</v>
      </c>
    </row>
    <row r="50" spans="1:9" ht="128.25">
      <c r="A50" s="76">
        <v>387</v>
      </c>
      <c r="B50" s="29">
        <v>42593</v>
      </c>
      <c r="C50" s="29" t="s">
        <v>180</v>
      </c>
      <c r="D50" s="31" t="s">
        <v>232</v>
      </c>
      <c r="E50" s="31" t="s">
        <v>247</v>
      </c>
      <c r="F50" s="31" t="s">
        <v>178</v>
      </c>
      <c r="G50" s="31" t="s">
        <v>237</v>
      </c>
      <c r="H50" s="31" t="s">
        <v>239</v>
      </c>
      <c r="I50" s="33">
        <v>42593</v>
      </c>
    </row>
    <row r="51" spans="1:9" ht="99.75">
      <c r="A51" s="76">
        <v>392</v>
      </c>
      <c r="B51" s="29">
        <v>42608</v>
      </c>
      <c r="C51" s="29">
        <v>42607</v>
      </c>
      <c r="D51" s="31" t="s">
        <v>231</v>
      </c>
      <c r="E51" s="31" t="s">
        <v>233</v>
      </c>
      <c r="F51" s="31" t="s">
        <v>234</v>
      </c>
      <c r="G51" s="31" t="s">
        <v>241</v>
      </c>
      <c r="H51" s="90" t="s">
        <v>236</v>
      </c>
      <c r="I51" s="33">
        <v>42608</v>
      </c>
    </row>
    <row r="52" spans="1:9" ht="114">
      <c r="A52" s="76">
        <v>402</v>
      </c>
      <c r="B52" s="29">
        <v>42629</v>
      </c>
      <c r="C52" s="29"/>
      <c r="D52" s="31" t="s">
        <v>85</v>
      </c>
      <c r="E52" s="31" t="s">
        <v>72</v>
      </c>
      <c r="F52" s="31" t="s">
        <v>307</v>
      </c>
      <c r="G52" s="31" t="s">
        <v>336</v>
      </c>
      <c r="H52" s="50" t="s">
        <v>339</v>
      </c>
      <c r="I52" s="31" t="s">
        <v>325</v>
      </c>
    </row>
    <row r="53" spans="1:9" ht="99.75">
      <c r="A53" s="76">
        <v>410</v>
      </c>
      <c r="B53" s="29">
        <v>42631</v>
      </c>
      <c r="C53" s="29"/>
      <c r="D53" s="31" t="s">
        <v>99</v>
      </c>
      <c r="E53" s="31" t="s">
        <v>72</v>
      </c>
      <c r="F53" s="31" t="s">
        <v>298</v>
      </c>
      <c r="G53" s="31" t="s">
        <v>314</v>
      </c>
      <c r="H53" s="31" t="s">
        <v>340</v>
      </c>
      <c r="I53" s="31" t="s">
        <v>283</v>
      </c>
    </row>
    <row r="54" spans="1:9" ht="114">
      <c r="A54" s="76">
        <v>429</v>
      </c>
      <c r="B54" s="29">
        <v>42631</v>
      </c>
      <c r="C54" s="29"/>
      <c r="D54" s="31" t="s">
        <v>244</v>
      </c>
      <c r="E54" s="31" t="s">
        <v>245</v>
      </c>
      <c r="F54" s="31" t="s">
        <v>318</v>
      </c>
      <c r="G54" s="31" t="s">
        <v>326</v>
      </c>
      <c r="H54" s="50" t="s">
        <v>339</v>
      </c>
      <c r="I54" s="31" t="s">
        <v>284</v>
      </c>
    </row>
    <row r="55" spans="1:9" ht="99.75">
      <c r="A55" s="76">
        <v>447</v>
      </c>
      <c r="B55" s="29">
        <v>42634</v>
      </c>
      <c r="C55" s="29"/>
      <c r="D55" s="31" t="s">
        <v>231</v>
      </c>
      <c r="E55" s="31" t="s">
        <v>257</v>
      </c>
      <c r="F55" s="31" t="s">
        <v>299</v>
      </c>
      <c r="G55" s="31" t="s">
        <v>306</v>
      </c>
      <c r="H55" s="90" t="s">
        <v>341</v>
      </c>
      <c r="I55" s="29" t="s">
        <v>285</v>
      </c>
    </row>
    <row r="56" spans="1:9" ht="201" customHeight="1">
      <c r="A56" s="76">
        <v>472</v>
      </c>
      <c r="B56" s="29">
        <v>42646</v>
      </c>
      <c r="C56" s="106">
        <v>42642</v>
      </c>
      <c r="D56" s="31" t="s">
        <v>246</v>
      </c>
      <c r="E56" s="40" t="s">
        <v>249</v>
      </c>
      <c r="F56" s="40" t="s">
        <v>251</v>
      </c>
      <c r="G56" s="40" t="s">
        <v>258</v>
      </c>
      <c r="H56" s="115" t="s">
        <v>303</v>
      </c>
      <c r="I56" s="29" t="s">
        <v>286</v>
      </c>
    </row>
    <row r="57" spans="1:9" ht="186.75" customHeight="1">
      <c r="A57" s="108">
        <v>473</v>
      </c>
      <c r="B57" s="109">
        <v>42646</v>
      </c>
      <c r="C57" s="109">
        <v>42642</v>
      </c>
      <c r="D57" s="110" t="s">
        <v>250</v>
      </c>
      <c r="E57" s="111" t="s">
        <v>249</v>
      </c>
      <c r="F57" s="111" t="s">
        <v>252</v>
      </c>
      <c r="G57" s="111" t="s">
        <v>259</v>
      </c>
      <c r="H57" s="116" t="s">
        <v>304</v>
      </c>
      <c r="I57" s="138" t="s">
        <v>287</v>
      </c>
    </row>
    <row r="58" spans="1:55" s="64" customFormat="1" ht="186.75" customHeight="1">
      <c r="A58" s="76">
        <v>483</v>
      </c>
      <c r="B58" s="106">
        <v>42650</v>
      </c>
      <c r="C58" s="73"/>
      <c r="D58" s="31" t="s">
        <v>159</v>
      </c>
      <c r="E58" s="40" t="s">
        <v>253</v>
      </c>
      <c r="F58" s="40" t="s">
        <v>277</v>
      </c>
      <c r="G58" s="40" t="s">
        <v>313</v>
      </c>
      <c r="H58" s="40" t="s">
        <v>342</v>
      </c>
      <c r="I58" s="29" t="s">
        <v>288</v>
      </c>
      <c r="P58" s="112"/>
      <c r="S58" s="133"/>
      <c r="T58" s="63"/>
      <c r="U58" s="63"/>
      <c r="V58" s="63"/>
      <c r="W58" s="136"/>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row>
    <row r="59" spans="1:56" s="64" customFormat="1" ht="99.75">
      <c r="A59" s="76">
        <v>487</v>
      </c>
      <c r="B59" s="106">
        <v>42655</v>
      </c>
      <c r="C59" s="73"/>
      <c r="D59" s="31" t="s">
        <v>254</v>
      </c>
      <c r="E59" s="31" t="s">
        <v>72</v>
      </c>
      <c r="F59" s="40" t="s">
        <v>320</v>
      </c>
      <c r="G59" s="40" t="s">
        <v>321</v>
      </c>
      <c r="H59" s="50" t="s">
        <v>339</v>
      </c>
      <c r="I59" s="29" t="s">
        <v>289</v>
      </c>
      <c r="P59" s="112"/>
      <c r="S59" s="13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134"/>
    </row>
    <row r="60" spans="1:56" s="64" customFormat="1" ht="99.75">
      <c r="A60" s="76">
        <v>488</v>
      </c>
      <c r="B60" s="106">
        <v>42655</v>
      </c>
      <c r="C60" s="73"/>
      <c r="D60" s="31" t="s">
        <v>78</v>
      </c>
      <c r="E60" s="114" t="s">
        <v>149</v>
      </c>
      <c r="F60" s="40" t="s">
        <v>300</v>
      </c>
      <c r="G60" s="40" t="s">
        <v>337</v>
      </c>
      <c r="H60" s="40" t="s">
        <v>343</v>
      </c>
      <c r="I60" s="31" t="s">
        <v>324</v>
      </c>
      <c r="P60" s="112"/>
      <c r="S60" s="13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134"/>
    </row>
    <row r="61" spans="1:56" s="64" customFormat="1" ht="87.75">
      <c r="A61" s="140">
        <v>499</v>
      </c>
      <c r="B61" s="106">
        <v>42664</v>
      </c>
      <c r="C61" s="73"/>
      <c r="D61" s="31" t="s">
        <v>255</v>
      </c>
      <c r="E61" s="114" t="s">
        <v>256</v>
      </c>
      <c r="F61" s="40" t="s">
        <v>328</v>
      </c>
      <c r="G61" s="40" t="s">
        <v>329</v>
      </c>
      <c r="H61" s="40" t="s">
        <v>344</v>
      </c>
      <c r="I61" s="29" t="s">
        <v>290</v>
      </c>
      <c r="P61" s="112"/>
      <c r="S61" s="13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134"/>
    </row>
    <row r="62" spans="1:56" s="64" customFormat="1" ht="114">
      <c r="A62" s="140">
        <v>509</v>
      </c>
      <c r="B62" s="106">
        <v>42676</v>
      </c>
      <c r="C62" s="73"/>
      <c r="D62" s="31" t="s">
        <v>261</v>
      </c>
      <c r="E62" s="40" t="s">
        <v>260</v>
      </c>
      <c r="F62" s="40" t="s">
        <v>319</v>
      </c>
      <c r="G62" s="40" t="s">
        <v>327</v>
      </c>
      <c r="H62" s="132" t="s">
        <v>345</v>
      </c>
      <c r="I62" s="31" t="s">
        <v>284</v>
      </c>
      <c r="P62" s="112"/>
      <c r="T62" s="137"/>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134"/>
    </row>
    <row r="63" spans="1:56" s="64" customFormat="1" ht="42.75">
      <c r="A63" s="76">
        <v>516</v>
      </c>
      <c r="B63" s="106">
        <v>42677</v>
      </c>
      <c r="C63" s="73"/>
      <c r="D63" s="31" t="s">
        <v>262</v>
      </c>
      <c r="E63" s="40" t="s">
        <v>263</v>
      </c>
      <c r="F63" s="113"/>
      <c r="G63" s="40"/>
      <c r="H63" s="114" t="s">
        <v>276</v>
      </c>
      <c r="I63" s="88"/>
      <c r="P63" s="112"/>
      <c r="T63" s="13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134"/>
    </row>
    <row r="64" spans="1:16" s="63" customFormat="1" ht="71.25">
      <c r="A64" s="76">
        <v>520</v>
      </c>
      <c r="B64" s="106">
        <v>42682</v>
      </c>
      <c r="C64" s="73"/>
      <c r="D64" s="31" t="s">
        <v>268</v>
      </c>
      <c r="E64" s="40" t="s">
        <v>266</v>
      </c>
      <c r="F64" s="40" t="s">
        <v>279</v>
      </c>
      <c r="G64" s="40" t="s">
        <v>316</v>
      </c>
      <c r="H64" s="50" t="s">
        <v>339</v>
      </c>
      <c r="I64" s="29">
        <v>42684</v>
      </c>
      <c r="P64" s="118"/>
    </row>
    <row r="65" spans="1:16" s="63" customFormat="1" ht="128.25">
      <c r="A65" s="76">
        <v>521</v>
      </c>
      <c r="B65" s="106">
        <v>42682</v>
      </c>
      <c r="C65" s="73"/>
      <c r="D65" s="31" t="s">
        <v>322</v>
      </c>
      <c r="E65" s="40" t="s">
        <v>267</v>
      </c>
      <c r="F65" s="40" t="s">
        <v>281</v>
      </c>
      <c r="G65" s="40" t="s">
        <v>338</v>
      </c>
      <c r="H65" s="50" t="s">
        <v>339</v>
      </c>
      <c r="I65" s="31" t="s">
        <v>280</v>
      </c>
      <c r="P65" s="118"/>
    </row>
    <row r="66" spans="1:9" ht="409.5">
      <c r="A66" s="76">
        <v>526</v>
      </c>
      <c r="B66" s="106">
        <v>42678</v>
      </c>
      <c r="C66" s="106">
        <v>42678</v>
      </c>
      <c r="D66" s="40" t="s">
        <v>270</v>
      </c>
      <c r="E66" s="40" t="s">
        <v>249</v>
      </c>
      <c r="F66" s="40" t="s">
        <v>282</v>
      </c>
      <c r="G66" s="40" t="s">
        <v>330</v>
      </c>
      <c r="H66" s="27" t="s">
        <v>334</v>
      </c>
      <c r="I66" s="31" t="s">
        <v>335</v>
      </c>
    </row>
    <row r="67" spans="1:9" ht="128.25">
      <c r="A67" s="76">
        <v>527</v>
      </c>
      <c r="B67" s="106">
        <v>42678</v>
      </c>
      <c r="C67" s="131">
        <v>42678</v>
      </c>
      <c r="D67" s="40" t="s">
        <v>264</v>
      </c>
      <c r="E67" s="40" t="s">
        <v>249</v>
      </c>
      <c r="F67" s="107" t="s">
        <v>291</v>
      </c>
      <c r="G67" s="40" t="s">
        <v>315</v>
      </c>
      <c r="H67" s="141" t="s">
        <v>332</v>
      </c>
      <c r="I67" s="31" t="s">
        <v>293</v>
      </c>
    </row>
    <row r="68" spans="1:9" ht="114">
      <c r="A68" s="76">
        <v>528</v>
      </c>
      <c r="B68" s="106">
        <v>42683</v>
      </c>
      <c r="C68" s="106">
        <v>42678</v>
      </c>
      <c r="D68" s="107" t="s">
        <v>273</v>
      </c>
      <c r="E68" s="40" t="s">
        <v>274</v>
      </c>
      <c r="F68" s="40" t="s">
        <v>292</v>
      </c>
      <c r="G68" s="40" t="s">
        <v>308</v>
      </c>
      <c r="H68" s="141" t="s">
        <v>332</v>
      </c>
      <c r="I68" s="31" t="s">
        <v>294</v>
      </c>
    </row>
    <row r="69" spans="1:9" ht="117.75">
      <c r="A69" s="76">
        <v>536</v>
      </c>
      <c r="B69" s="106">
        <v>42683</v>
      </c>
      <c r="C69" s="106">
        <v>42678</v>
      </c>
      <c r="D69" s="107" t="s">
        <v>269</v>
      </c>
      <c r="E69" s="40" t="s">
        <v>263</v>
      </c>
      <c r="F69" s="40" t="s">
        <v>302</v>
      </c>
      <c r="G69" s="40" t="s">
        <v>331</v>
      </c>
      <c r="H69" s="115" t="s">
        <v>333</v>
      </c>
      <c r="I69" s="31" t="s">
        <v>323</v>
      </c>
    </row>
    <row r="70" spans="1:9" ht="57">
      <c r="A70" s="76">
        <v>539</v>
      </c>
      <c r="B70" s="106">
        <v>42683</v>
      </c>
      <c r="C70" s="106">
        <v>42678</v>
      </c>
      <c r="D70" s="40" t="s">
        <v>160</v>
      </c>
      <c r="E70" s="40" t="s">
        <v>275</v>
      </c>
      <c r="F70" s="40" t="s">
        <v>301</v>
      </c>
      <c r="G70" s="40"/>
      <c r="H70" s="50" t="s">
        <v>339</v>
      </c>
      <c r="I70" s="31"/>
    </row>
    <row r="71" spans="1:9" ht="15.75">
      <c r="A71" s="76"/>
      <c r="B71" s="106"/>
      <c r="C71" s="106"/>
      <c r="D71" s="40"/>
      <c r="E71" s="40"/>
      <c r="F71" s="40"/>
      <c r="G71" s="40"/>
      <c r="H71" s="73"/>
      <c r="I71" s="31"/>
    </row>
    <row r="72" spans="1:9" ht="60.75" customHeight="1">
      <c r="A72" s="76"/>
      <c r="B72" s="106"/>
      <c r="C72" s="106"/>
      <c r="D72" s="40"/>
      <c r="E72" s="40"/>
      <c r="F72" s="113"/>
      <c r="G72" s="40"/>
      <c r="H72" s="73"/>
      <c r="I72" s="88"/>
    </row>
    <row r="73" spans="1:9" ht="15.75">
      <c r="A73" s="92"/>
      <c r="B73" s="5"/>
      <c r="C73" s="5"/>
      <c r="D73" s="93"/>
      <c r="E73" s="93"/>
      <c r="F73" s="93"/>
      <c r="G73" s="94"/>
      <c r="H73" s="5"/>
      <c r="I73" s="95"/>
    </row>
    <row r="74" spans="1:9" ht="15.75">
      <c r="A74" s="92"/>
      <c r="B74" s="5"/>
      <c r="C74" s="5"/>
      <c r="D74" s="93"/>
      <c r="E74" s="93"/>
      <c r="F74" s="93"/>
      <c r="G74" s="94"/>
      <c r="H74" s="5"/>
      <c r="I74" s="95"/>
    </row>
    <row r="75" spans="1:9" ht="15.75">
      <c r="A75" s="92"/>
      <c r="B75" s="5"/>
      <c r="C75" s="5"/>
      <c r="D75" s="93"/>
      <c r="E75" s="93"/>
      <c r="F75" s="93"/>
      <c r="G75" s="94"/>
      <c r="H75" s="5"/>
      <c r="I75" s="95"/>
    </row>
    <row r="76" spans="1:9" ht="15.75">
      <c r="A76" s="92"/>
      <c r="B76" s="5"/>
      <c r="C76" s="5"/>
      <c r="D76" s="93"/>
      <c r="E76" s="93"/>
      <c r="F76" s="93"/>
      <c r="G76" s="94"/>
      <c r="H76" s="5"/>
      <c r="I76" s="95"/>
    </row>
    <row r="77" spans="1:9" ht="15.75">
      <c r="A77" s="92"/>
      <c r="B77" s="5"/>
      <c r="C77" s="5"/>
      <c r="D77" s="93"/>
      <c r="E77" s="93"/>
      <c r="F77" s="93"/>
      <c r="G77" s="94"/>
      <c r="H77" s="5"/>
      <c r="I77" s="95"/>
    </row>
    <row r="78" spans="1:9" ht="15.75">
      <c r="A78" s="92"/>
      <c r="B78" s="5"/>
      <c r="C78" s="5"/>
      <c r="D78" s="93"/>
      <c r="E78" s="93"/>
      <c r="F78" s="93"/>
      <c r="G78" s="94"/>
      <c r="H78" s="5"/>
      <c r="I78" s="95"/>
    </row>
    <row r="79" spans="1:9" ht="15.75">
      <c r="A79" s="92"/>
      <c r="B79" s="5"/>
      <c r="C79" s="5"/>
      <c r="D79" s="93"/>
      <c r="E79" s="93"/>
      <c r="F79" s="93"/>
      <c r="G79" s="94"/>
      <c r="H79" s="5"/>
      <c r="I79" s="95"/>
    </row>
    <row r="80" spans="1:9" ht="15.75">
      <c r="A80" s="92"/>
      <c r="B80" s="5"/>
      <c r="C80" s="5"/>
      <c r="D80" s="93"/>
      <c r="E80" s="93"/>
      <c r="F80" s="93"/>
      <c r="G80" s="94"/>
      <c r="H80" s="5"/>
      <c r="I80" s="95"/>
    </row>
    <row r="81" spans="1:9" ht="15.75">
      <c r="A81" s="92"/>
      <c r="B81" s="5"/>
      <c r="C81" s="5"/>
      <c r="D81" s="93"/>
      <c r="E81" s="93"/>
      <c r="F81" s="93"/>
      <c r="G81" s="94"/>
      <c r="H81" s="5"/>
      <c r="I81" s="95"/>
    </row>
    <row r="82" spans="1:9" ht="15.75">
      <c r="A82" s="92"/>
      <c r="B82" s="5"/>
      <c r="C82" s="5"/>
      <c r="D82" s="93"/>
      <c r="E82" s="93"/>
      <c r="F82" s="93"/>
      <c r="G82" s="94"/>
      <c r="H82" s="5"/>
      <c r="I82" s="95"/>
    </row>
    <row r="83" spans="1:9" ht="15.75">
      <c r="A83" s="92"/>
      <c r="B83" s="5"/>
      <c r="C83" s="5"/>
      <c r="D83" s="93"/>
      <c r="E83" s="93"/>
      <c r="F83" s="93"/>
      <c r="G83" s="94"/>
      <c r="H83" s="5"/>
      <c r="I83" s="95"/>
    </row>
    <row r="84" spans="1:9" ht="15.75">
      <c r="A84" s="92"/>
      <c r="B84" s="5"/>
      <c r="C84" s="5"/>
      <c r="D84" s="93"/>
      <c r="E84" s="93"/>
      <c r="F84" s="93"/>
      <c r="G84" s="94"/>
      <c r="H84" s="5"/>
      <c r="I84" s="95"/>
    </row>
    <row r="85" spans="1:9" ht="15.75">
      <c r="A85" s="92"/>
      <c r="B85" s="5"/>
      <c r="C85" s="5"/>
      <c r="D85" s="93"/>
      <c r="E85" s="93"/>
      <c r="F85" s="93"/>
      <c r="G85" s="94"/>
      <c r="H85" s="5"/>
      <c r="I85" s="95"/>
    </row>
    <row r="86" spans="1:8" ht="15.75">
      <c r="A86" s="78"/>
      <c r="H86" s="5"/>
    </row>
    <row r="87" spans="1:8" ht="15.75">
      <c r="A87" s="78"/>
      <c r="H87" s="5"/>
    </row>
    <row r="88" spans="1:8" ht="15.75">
      <c r="A88" s="78"/>
      <c r="H88" s="5"/>
    </row>
    <row r="89" spans="1:8" ht="15.75">
      <c r="A89" s="78"/>
      <c r="H89" s="5"/>
    </row>
    <row r="90" spans="1:8" ht="15.75">
      <c r="A90" s="78"/>
      <c r="H90" s="5"/>
    </row>
    <row r="91" spans="1:8" ht="15.75">
      <c r="A91" s="78"/>
      <c r="H91" s="5"/>
    </row>
    <row r="92" spans="1:8" ht="15.75">
      <c r="A92" s="78"/>
      <c r="H92" s="5"/>
    </row>
    <row r="93" spans="1:8" ht="15.75">
      <c r="A93" s="75"/>
      <c r="H93" s="5"/>
    </row>
    <row r="94" spans="1:8" ht="15.75">
      <c r="A94" s="75"/>
      <c r="H94" s="5"/>
    </row>
    <row r="95" spans="1:8" ht="15.75">
      <c r="A95" s="75"/>
      <c r="H95" s="5"/>
    </row>
    <row r="96" spans="1:8" ht="15.75">
      <c r="A96" s="75"/>
      <c r="H96" s="5"/>
    </row>
    <row r="97" spans="1:8" ht="15.75">
      <c r="A97" s="75"/>
      <c r="H97" s="5"/>
    </row>
    <row r="98" spans="1:8" ht="15.75">
      <c r="A98" s="75"/>
      <c r="H98" s="5"/>
    </row>
    <row r="99" spans="1:8" ht="15.75">
      <c r="A99" s="75"/>
      <c r="H99" s="5"/>
    </row>
    <row r="100" spans="1:8" ht="15.75">
      <c r="A100" s="75"/>
      <c r="H100" s="5"/>
    </row>
    <row r="101" spans="1:8" ht="15.75">
      <c r="A101" s="75"/>
      <c r="H101" s="5"/>
    </row>
    <row r="102" spans="1:8" ht="15.75">
      <c r="A102" s="75"/>
      <c r="H102" s="5"/>
    </row>
    <row r="103" spans="1:8" ht="15.75">
      <c r="A103" s="75"/>
      <c r="H103" s="5"/>
    </row>
    <row r="104" spans="1:8" ht="15.75">
      <c r="A104" s="75"/>
      <c r="H104" s="5"/>
    </row>
    <row r="105" spans="1:8" ht="15.75">
      <c r="A105" s="75"/>
      <c r="H105" s="5"/>
    </row>
    <row r="106" spans="1:8" ht="15.75">
      <c r="A106" s="75"/>
      <c r="H106" s="5"/>
    </row>
    <row r="107" spans="1:8" ht="15.75">
      <c r="A107" s="75"/>
      <c r="H107" s="5"/>
    </row>
    <row r="108" spans="1:8" ht="15.75">
      <c r="A108" s="75"/>
      <c r="H108" s="5"/>
    </row>
    <row r="109" spans="1:8" ht="15.75">
      <c r="A109" s="75"/>
      <c r="H109" s="5"/>
    </row>
    <row r="110" spans="1:8" ht="15.75">
      <c r="A110" s="75"/>
      <c r="H110" s="5"/>
    </row>
    <row r="111" ht="15.75">
      <c r="H111" s="5"/>
    </row>
    <row r="112" ht="15.75">
      <c r="H112" s="5"/>
    </row>
    <row r="113" ht="15.75">
      <c r="H113" s="5"/>
    </row>
    <row r="114" ht="15.75">
      <c r="H114" s="5"/>
    </row>
    <row r="115" ht="15.75">
      <c r="H115" s="5"/>
    </row>
    <row r="116" ht="15.75">
      <c r="H116" s="5"/>
    </row>
    <row r="117" ht="15.75">
      <c r="H117" s="5"/>
    </row>
    <row r="118" ht="15.75">
      <c r="H118" s="5"/>
    </row>
    <row r="119" ht="15.75">
      <c r="H119" s="5"/>
    </row>
    <row r="120" ht="15.75">
      <c r="H120" s="5"/>
    </row>
    <row r="121" ht="15.75">
      <c r="H121" s="5"/>
    </row>
    <row r="122" ht="15.75">
      <c r="H122" s="5"/>
    </row>
    <row r="123" ht="15.75">
      <c r="H123" s="5"/>
    </row>
    <row r="124" ht="15.75">
      <c r="H124" s="5"/>
    </row>
    <row r="125" ht="15.75">
      <c r="H125" s="5"/>
    </row>
    <row r="126" ht="15.75">
      <c r="H126" s="5"/>
    </row>
    <row r="127" ht="15.75">
      <c r="H127" s="5"/>
    </row>
    <row r="128" ht="15.75">
      <c r="H128" s="5"/>
    </row>
    <row r="129" ht="15.75">
      <c r="H129" s="5"/>
    </row>
    <row r="130" ht="15.75">
      <c r="H130" s="5"/>
    </row>
    <row r="131" ht="15.75">
      <c r="H131" s="5"/>
    </row>
    <row r="132" ht="15.75">
      <c r="H132" s="5"/>
    </row>
    <row r="133" ht="15.75">
      <c r="H133" s="5"/>
    </row>
    <row r="134" ht="15.75">
      <c r="H134" s="5"/>
    </row>
    <row r="135" ht="15.75">
      <c r="H135" s="5"/>
    </row>
    <row r="136" ht="15.75">
      <c r="H136" s="5"/>
    </row>
    <row r="137" ht="15.75">
      <c r="H137" s="5"/>
    </row>
    <row r="138" ht="15.75">
      <c r="H138" s="5"/>
    </row>
    <row r="139" ht="15.75">
      <c r="H139" s="5"/>
    </row>
    <row r="140" ht="15.75">
      <c r="H140" s="5"/>
    </row>
    <row r="141" ht="15.75">
      <c r="H141" s="5"/>
    </row>
    <row r="142" ht="15.75">
      <c r="H142" s="5"/>
    </row>
    <row r="143" ht="15.75">
      <c r="H143" s="5"/>
    </row>
    <row r="144" ht="15.75">
      <c r="H144" s="5"/>
    </row>
    <row r="145" ht="15.75">
      <c r="H145" s="5"/>
    </row>
    <row r="146" ht="15.75">
      <c r="H146" s="5"/>
    </row>
    <row r="147" ht="15.75">
      <c r="H147" s="5"/>
    </row>
    <row r="148" ht="15.75">
      <c r="H148" s="5"/>
    </row>
    <row r="149" ht="15.75">
      <c r="H149" s="5"/>
    </row>
    <row r="150" ht="15.75">
      <c r="H150" s="5"/>
    </row>
    <row r="151" ht="15.75">
      <c r="H151" s="5"/>
    </row>
    <row r="152" ht="15.75">
      <c r="H152" s="5"/>
    </row>
    <row r="153" ht="15.75">
      <c r="H153" s="5"/>
    </row>
    <row r="154" ht="15.75">
      <c r="H154" s="5"/>
    </row>
    <row r="155" ht="15.75">
      <c r="H155" s="5"/>
    </row>
    <row r="156" ht="15.75">
      <c r="H156" s="5"/>
    </row>
    <row r="157" ht="15.75">
      <c r="H157" s="5"/>
    </row>
    <row r="158" ht="15.75">
      <c r="H158" s="5"/>
    </row>
    <row r="159" ht="15.75">
      <c r="H159" s="5"/>
    </row>
    <row r="160" ht="15.75">
      <c r="H160" s="5"/>
    </row>
    <row r="161" ht="15.75">
      <c r="H161" s="5"/>
    </row>
    <row r="162" ht="15.75">
      <c r="H162" s="5"/>
    </row>
    <row r="163" ht="15.75">
      <c r="H163" s="5"/>
    </row>
    <row r="164" ht="15.75">
      <c r="H164" s="5"/>
    </row>
    <row r="165" ht="15.75">
      <c r="H165" s="5"/>
    </row>
    <row r="166" ht="15.75">
      <c r="H166" s="5"/>
    </row>
    <row r="167" ht="15.75">
      <c r="H167" s="5"/>
    </row>
    <row r="168" ht="15.75">
      <c r="H168" s="5"/>
    </row>
    <row r="169" ht="15.75">
      <c r="H169" s="5"/>
    </row>
    <row r="170" ht="15.75">
      <c r="H170" s="5"/>
    </row>
    <row r="171" ht="15.75">
      <c r="H171" s="5"/>
    </row>
    <row r="172" ht="15.75">
      <c r="H172" s="5"/>
    </row>
    <row r="173" ht="15.75">
      <c r="H173" s="5"/>
    </row>
    <row r="174" ht="15.75">
      <c r="H174" s="5"/>
    </row>
    <row r="175" ht="15.75">
      <c r="H175" s="5"/>
    </row>
    <row r="176" ht="15.75">
      <c r="H176" s="5"/>
    </row>
    <row r="177" ht="15.75">
      <c r="H177" s="5"/>
    </row>
    <row r="178" ht="15.75">
      <c r="H178" s="5"/>
    </row>
    <row r="179" ht="15.75">
      <c r="H179" s="5"/>
    </row>
    <row r="180" ht="15.75">
      <c r="H180" s="5"/>
    </row>
    <row r="181" ht="15.75">
      <c r="H181" s="5"/>
    </row>
    <row r="182" ht="15.75">
      <c r="H182" s="5"/>
    </row>
    <row r="183" ht="15.75">
      <c r="H183" s="5"/>
    </row>
    <row r="184" ht="15.75">
      <c r="H184" s="5"/>
    </row>
    <row r="185" ht="15.75">
      <c r="H185" s="5"/>
    </row>
    <row r="186" ht="15.75">
      <c r="H186" s="5"/>
    </row>
    <row r="187" ht="15.75">
      <c r="H187" s="5"/>
    </row>
    <row r="188" ht="15.75">
      <c r="H188" s="5"/>
    </row>
    <row r="189" ht="15.75">
      <c r="H189" s="5"/>
    </row>
    <row r="190" ht="15.75">
      <c r="H190" s="5"/>
    </row>
    <row r="191" ht="15.75">
      <c r="H191" s="5"/>
    </row>
    <row r="192" ht="15.75">
      <c r="H192" s="5"/>
    </row>
    <row r="193" ht="15.75">
      <c r="H193" s="5"/>
    </row>
    <row r="194" ht="15.75">
      <c r="H194" s="5"/>
    </row>
    <row r="195" ht="15.75">
      <c r="H195" s="5"/>
    </row>
    <row r="196" ht="15.75">
      <c r="H196" s="5"/>
    </row>
    <row r="197" ht="15.75">
      <c r="H197" s="5"/>
    </row>
    <row r="198" ht="15.75">
      <c r="H198" s="5"/>
    </row>
    <row r="199" ht="15.75">
      <c r="H199" s="5"/>
    </row>
    <row r="200" ht="15.75">
      <c r="H200" s="5"/>
    </row>
    <row r="201" ht="15.75">
      <c r="H201" s="5"/>
    </row>
    <row r="202" ht="15.75">
      <c r="H202" s="5"/>
    </row>
    <row r="203" ht="15.75">
      <c r="H203" s="5"/>
    </row>
    <row r="204" ht="15.75">
      <c r="H204" s="5"/>
    </row>
    <row r="205" ht="15.75">
      <c r="H205" s="5"/>
    </row>
    <row r="206" ht="15.75">
      <c r="H206" s="5"/>
    </row>
    <row r="207" ht="15.75">
      <c r="H207" s="5"/>
    </row>
    <row r="208" ht="15.75">
      <c r="H208" s="5"/>
    </row>
    <row r="209" ht="15.75">
      <c r="H209" s="5"/>
    </row>
    <row r="210" ht="15.75">
      <c r="H210" s="5"/>
    </row>
    <row r="211" ht="15.75">
      <c r="H211" s="5"/>
    </row>
    <row r="212" ht="15.75">
      <c r="H212" s="5"/>
    </row>
    <row r="213" ht="15.75">
      <c r="H213" s="5"/>
    </row>
    <row r="214" ht="15.75">
      <c r="H214" s="5"/>
    </row>
    <row r="215" ht="15.75">
      <c r="H215" s="5"/>
    </row>
    <row r="216" ht="15.75">
      <c r="H216" s="5"/>
    </row>
    <row r="217" ht="15.75">
      <c r="H217" s="5"/>
    </row>
    <row r="218" ht="15.75">
      <c r="H218" s="5"/>
    </row>
    <row r="219" ht="15.75">
      <c r="H219" s="5"/>
    </row>
    <row r="220" ht="15.75">
      <c r="H220" s="5"/>
    </row>
    <row r="221" ht="15.75">
      <c r="H221" s="5"/>
    </row>
    <row r="222" ht="15.75">
      <c r="H222" s="5"/>
    </row>
    <row r="223" ht="15.75">
      <c r="H223" s="5"/>
    </row>
    <row r="224" ht="15.75">
      <c r="H224" s="5"/>
    </row>
    <row r="225" ht="15.75">
      <c r="H225" s="5"/>
    </row>
    <row r="226" ht="15.75">
      <c r="H226" s="5"/>
    </row>
    <row r="227" ht="15.75">
      <c r="H227" s="5"/>
    </row>
    <row r="228" ht="15.75">
      <c r="H228" s="5"/>
    </row>
    <row r="229" ht="15.75">
      <c r="H229" s="5"/>
    </row>
    <row r="230" ht="15.75">
      <c r="H230" s="5"/>
    </row>
    <row r="231" ht="15.75">
      <c r="H231" s="5"/>
    </row>
  </sheetData>
  <sheetProtection/>
  <mergeCells count="6">
    <mergeCell ref="A8:H8"/>
    <mergeCell ref="A4:H4"/>
    <mergeCell ref="A5:H5"/>
    <mergeCell ref="A1:B3"/>
    <mergeCell ref="C1:G1"/>
    <mergeCell ref="C2:G3"/>
  </mergeCells>
  <printOptions horizontalCentered="1" verticalCentered="1"/>
  <pageMargins left="0" right="0" top="0" bottom="0.1968503937007874" header="0" footer="0"/>
  <pageSetup fitToHeight="3" fitToWidth="1" horizontalDpi="600" verticalDpi="600" orientation="landscape" paperSize="14" scale="49" r:id="rId3"/>
  <headerFooter alignWithMargins="0">
    <oddFooter>&amp;L&amp;G&amp;C&amp;9EL CONCEJO,COMPROMISO Y TRANSPARENCIA POR BOGOTÁ&amp;R&amp;G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DS207"/>
  <sheetViews>
    <sheetView zoomScale="85" zoomScaleNormal="85" zoomScalePageLayoutView="0" workbookViewId="0" topLeftCell="A18">
      <selection activeCell="A20" sqref="A20"/>
    </sheetView>
  </sheetViews>
  <sheetFormatPr defaultColWidth="11.421875" defaultRowHeight="12.75"/>
  <cols>
    <col min="1" max="1" width="16.7109375" style="8" customWidth="1"/>
    <col min="2" max="2" width="19.8515625" style="1" customWidth="1"/>
    <col min="3" max="3" width="18.140625" style="1" customWidth="1"/>
    <col min="4" max="4" width="34.00390625" style="4" customWidth="1"/>
    <col min="5" max="5" width="35.28125" style="6" customWidth="1"/>
    <col min="6" max="6" width="48.57421875" style="13" bestFit="1" customWidth="1"/>
    <col min="7" max="7" width="39.00390625" style="14" customWidth="1"/>
    <col min="8" max="8" width="22.140625" style="7" customWidth="1"/>
    <col min="9" max="9" width="5.28125" style="1" customWidth="1"/>
    <col min="10" max="10" width="11.28125" style="1" hidden="1" customWidth="1"/>
    <col min="11" max="11" width="11.8515625" style="1" hidden="1" customWidth="1"/>
    <col min="12" max="12" width="11.28125" style="1" hidden="1" customWidth="1"/>
    <col min="13" max="14" width="13.140625" style="1" hidden="1" customWidth="1"/>
    <col min="15" max="15" width="12.00390625" style="1" hidden="1" customWidth="1"/>
    <col min="16" max="16" width="12.28125" style="10" hidden="1" customWidth="1"/>
    <col min="17" max="17" width="11.421875" style="1" hidden="1" customWidth="1"/>
    <col min="18" max="19" width="0" style="1" hidden="1" customWidth="1"/>
    <col min="20" max="16384" width="11.421875" style="1" customWidth="1"/>
  </cols>
  <sheetData>
    <row r="1" spans="1:8" ht="24" customHeight="1">
      <c r="A1" s="145" t="s">
        <v>14</v>
      </c>
      <c r="B1" s="145"/>
      <c r="C1" s="146" t="s">
        <v>12</v>
      </c>
      <c r="D1" s="146"/>
      <c r="E1" s="146"/>
      <c r="F1" s="146"/>
      <c r="G1" s="146"/>
      <c r="H1" s="15" t="s">
        <v>13</v>
      </c>
    </row>
    <row r="2" spans="1:8" ht="22.5" customHeight="1">
      <c r="A2" s="145"/>
      <c r="B2" s="145"/>
      <c r="C2" s="147" t="s">
        <v>0</v>
      </c>
      <c r="D2" s="147"/>
      <c r="E2" s="147"/>
      <c r="F2" s="147"/>
      <c r="G2" s="147"/>
      <c r="H2" s="15" t="s">
        <v>10</v>
      </c>
    </row>
    <row r="3" spans="1:8" ht="30.75" customHeight="1">
      <c r="A3" s="145"/>
      <c r="B3" s="145"/>
      <c r="C3" s="147"/>
      <c r="D3" s="147"/>
      <c r="E3" s="147"/>
      <c r="F3" s="147"/>
      <c r="G3" s="147"/>
      <c r="H3" s="15" t="s">
        <v>11</v>
      </c>
    </row>
    <row r="4" spans="1:8" ht="15.75">
      <c r="A4" s="143" t="s">
        <v>9</v>
      </c>
      <c r="B4" s="143"/>
      <c r="C4" s="143"/>
      <c r="D4" s="143"/>
      <c r="E4" s="143"/>
      <c r="F4" s="143"/>
      <c r="G4" s="143"/>
      <c r="H4" s="143"/>
    </row>
    <row r="5" spans="1:8" ht="15.75">
      <c r="A5" s="144" t="s">
        <v>23</v>
      </c>
      <c r="B5" s="144"/>
      <c r="C5" s="144"/>
      <c r="D5" s="144"/>
      <c r="E5" s="144"/>
      <c r="F5" s="144"/>
      <c r="G5" s="144"/>
      <c r="H5" s="144"/>
    </row>
    <row r="6" spans="1:8" ht="15.75">
      <c r="A6" s="4"/>
      <c r="B6" s="4"/>
      <c r="C6" s="4"/>
      <c r="E6" s="4"/>
      <c r="F6" s="4"/>
      <c r="G6" s="4"/>
      <c r="H6" s="4"/>
    </row>
    <row r="7" spans="2:8" ht="15.75">
      <c r="B7" s="3"/>
      <c r="C7" s="3"/>
      <c r="D7" s="3"/>
      <c r="E7" s="16" t="s">
        <v>26</v>
      </c>
      <c r="F7" s="3"/>
      <c r="G7" s="3"/>
      <c r="H7" s="3"/>
    </row>
    <row r="8" spans="1:8" ht="24" customHeight="1">
      <c r="A8" s="142" t="s">
        <v>8</v>
      </c>
      <c r="B8" s="142"/>
      <c r="C8" s="142"/>
      <c r="D8" s="142"/>
      <c r="E8" s="142"/>
      <c r="F8" s="142"/>
      <c r="G8" s="142"/>
      <c r="H8" s="142"/>
    </row>
    <row r="9" spans="1:8" ht="24" customHeight="1" thickBot="1">
      <c r="A9" s="17"/>
      <c r="B9" s="17"/>
      <c r="C9" s="17"/>
      <c r="D9" s="17"/>
      <c r="E9" s="17"/>
      <c r="F9" s="17"/>
      <c r="G9" s="17"/>
      <c r="H9" s="17"/>
    </row>
    <row r="10" spans="1:16" ht="58.5" customHeight="1" thickBot="1">
      <c r="A10" s="32" t="s">
        <v>24</v>
      </c>
      <c r="B10" s="32" t="s">
        <v>16</v>
      </c>
      <c r="C10" s="32" t="s">
        <v>17</v>
      </c>
      <c r="D10" s="32" t="s">
        <v>18</v>
      </c>
      <c r="E10" s="32" t="s">
        <v>19</v>
      </c>
      <c r="F10" s="32" t="s">
        <v>20</v>
      </c>
      <c r="G10" s="32" t="s">
        <v>21</v>
      </c>
      <c r="H10" s="32" t="s">
        <v>22</v>
      </c>
      <c r="J10" s="2" t="s">
        <v>3</v>
      </c>
      <c r="K10" s="2" t="s">
        <v>5</v>
      </c>
      <c r="L10" s="2" t="s">
        <v>6</v>
      </c>
      <c r="M10" s="2" t="s">
        <v>1</v>
      </c>
      <c r="N10" s="2" t="s">
        <v>7</v>
      </c>
      <c r="O10" s="2" t="s">
        <v>2</v>
      </c>
      <c r="P10" s="9" t="s">
        <v>4</v>
      </c>
    </row>
    <row r="11" spans="1:123" s="12" customFormat="1" ht="204.75" thickBot="1">
      <c r="A11" s="28" t="s">
        <v>27</v>
      </c>
      <c r="B11" s="29">
        <f>TOTAL!B11</f>
        <v>42403</v>
      </c>
      <c r="C11" s="33">
        <v>42405</v>
      </c>
      <c r="D11" s="40" t="s">
        <v>25</v>
      </c>
      <c r="E11" s="40" t="s">
        <v>28</v>
      </c>
      <c r="F11" s="40" t="s">
        <v>46</v>
      </c>
      <c r="G11" s="40" t="str">
        <f>TOTAL!G11</f>
        <v>Hs.Cs
 ANTONIO ERESMID SANGUINO PAEZ
presentó ponencia positiva con modificaciones al articulado (RAD 19-02-2016)
  HOLLMAN FELIPE MORRIS RINCÓN (Coordinador)
presentó ponencia positiva  (RAD 23-02-2016) 
</v>
      </c>
      <c r="H11" s="21" t="str">
        <f>TOTAL!H11</f>
        <v>PRESENTACIÓN POR EL AUTOR
SESIÓN 10-02-2016 
PRIORIZADO 
07 - 03 - 2016
Se archiva conforme el artículo 80 del Acuerdo 348 de 2008 - Reglamento Interno (no fue discutido al término de las sesiones en que fue presentado)
</v>
      </c>
      <c r="I11" s="3"/>
      <c r="J11" s="11"/>
      <c r="K11" s="11"/>
      <c r="L11" s="11"/>
      <c r="M11" s="11"/>
      <c r="N11" s="11"/>
      <c r="O11" s="11"/>
      <c r="P11" s="9"/>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row>
    <row r="12" spans="1:123" s="12" customFormat="1" ht="314.25" thickBot="1">
      <c r="A12" s="51" t="s">
        <v>30</v>
      </c>
      <c r="B12" s="38" t="s">
        <v>49</v>
      </c>
      <c r="C12" s="41">
        <v>42405</v>
      </c>
      <c r="D12" s="40" t="s">
        <v>31</v>
      </c>
      <c r="E12" s="40" t="s">
        <v>32</v>
      </c>
      <c r="F12" s="40" t="s">
        <v>33</v>
      </c>
      <c r="G12" s="40" t="str">
        <f>TOTAL!G12</f>
        <v>Hs.Cs
EDWARD ANIBAL ARIAS RUBIO 
solicitud prorroga 22-02-2016
 (concedida por 10 dias, vence el 08 de marzo)
presentó ponencia Negativa con  (RAD  08-03-2016)
RICARDO ANDRES CORREA MOJICA
NOTIFICACION DE PONENCIA 12 -02- 2016
presentó ponencia positiva con  (RAD  25-02-2016)
PONENTE AUTOR
DIEGO FERNANDO DEVIA TORRES (coordinador)
presentó ponencia positiva con modificaciones al articulado (RAD  23-02-2016)
</v>
      </c>
      <c r="H12" s="40" t="str">
        <f>TOTAL!H12</f>
        <v>PRESENTACIÓN POR EL AUTOR
SESIÓN 24-02-2016 
PRIORIZADO 
25-FEBRERO-16
Se archiva conforme el artículo 80 del Acuerdo 348 de 2008 - Reglamento Interno (no fue discutido al término de las sesiones en que fue presentado)</v>
      </c>
      <c r="I12" s="3"/>
      <c r="J12" s="11"/>
      <c r="K12" s="11"/>
      <c r="L12" s="11"/>
      <c r="M12" s="11"/>
      <c r="N12" s="11"/>
      <c r="O12" s="11"/>
      <c r="P12" s="9"/>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row>
    <row r="13" spans="1:123" s="24" customFormat="1" ht="200.25" thickBot="1">
      <c r="A13" s="28" t="s">
        <v>48</v>
      </c>
      <c r="B13" s="19" t="s">
        <v>50</v>
      </c>
      <c r="C13" s="33"/>
      <c r="D13" s="39" t="s">
        <v>52</v>
      </c>
      <c r="E13" s="40" t="s">
        <v>54</v>
      </c>
      <c r="F13" s="40" t="s">
        <v>57</v>
      </c>
      <c r="G13" s="40" t="str">
        <f>TOTAL!G13</f>
        <v>Hs.Cs.
ARMANDO GUTIÉRREZ GONZÁLEZ                                 solicitud prorroga 29-02-2016
 (concedida por 10 dias, vence el 14 de marzo)
Presentó ponencia positiva con modificaciones (14-03-2016)
LUZ MARINA GORDILLO SALINAS (coordinadora) presentó ponencia positiva con modificaciones al articulado (CORDIS 2016IE3298)
</v>
      </c>
      <c r="H13" s="32" t="s">
        <v>86</v>
      </c>
      <c r="I13" s="22"/>
      <c r="J13" s="23"/>
      <c r="K13" s="23"/>
      <c r="L13" s="23"/>
      <c r="M13" s="23">
        <v>1</v>
      </c>
      <c r="N13" s="23"/>
      <c r="O13" s="23"/>
      <c r="P13" s="2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row>
    <row r="14" spans="1:123" s="12" customFormat="1" ht="208.5" thickBot="1">
      <c r="A14" s="45" t="s">
        <v>51</v>
      </c>
      <c r="B14" s="49" t="s">
        <v>50</v>
      </c>
      <c r="C14" s="29"/>
      <c r="D14" s="39" t="s">
        <v>53</v>
      </c>
      <c r="E14" s="40" t="s">
        <v>55</v>
      </c>
      <c r="F14" s="40" t="s">
        <v>56</v>
      </c>
      <c r="G14" s="40" t="str">
        <f>TOTAL!G14</f>
        <v>Hs.Cs.
ARMANDO GUTIÉRREZ GONZÁLEZ
Presentó ponencia positiva con modificaciones (14-03-2016)
LUZ MARINA GORDILLO SALINAS (coordinadora) presentó ponencia positiva con modificaciones al articulado (CORDIS 2016IE3298)
</v>
      </c>
      <c r="H14" s="31" t="s">
        <v>87</v>
      </c>
      <c r="I14" s="3"/>
      <c r="J14" s="11"/>
      <c r="K14" s="11"/>
      <c r="L14" s="11"/>
      <c r="M14" s="11"/>
      <c r="N14" s="11"/>
      <c r="O14" s="11"/>
      <c r="P14" s="9"/>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row>
    <row r="15" spans="1:123" s="12" customFormat="1" ht="186" thickBot="1">
      <c r="A15" s="29" t="str">
        <f>TOTAL!A15</f>
        <v>071</v>
      </c>
      <c r="B15" s="29">
        <f>TOTAL!B15</f>
        <v>42419</v>
      </c>
      <c r="C15" s="29">
        <f>TOTAL!C15</f>
        <v>42418</v>
      </c>
      <c r="D15" s="29" t="str">
        <f>TOTAL!D15</f>
        <v>"Por el cual se autoriza a la Empresa de Energía de Bogotá S.A. E.S.P. enajenar las acciones que posee en ISAGEN S.A. ESP”</v>
      </c>
      <c r="E15" s="29" t="str">
        <f>TOTAL!E15</f>
        <v>ADMINISTRACIÓN 
Doctores :
Enrique Peñalosa Londoño, 
Alcalde Mayor de Bogotá, D.C.
María Carolina Castillo Aguilar, Secretaria Distrital del Hábitat</v>
      </c>
      <c r="F15" s="29" t="str">
        <f>TOTAL!F15</f>
        <v>Hs.Cs.
JUAN FELIPE GRILLO CARRASCO
 HOLLMAN FELIPE MORRIS RINCÓN 
LUZ MARINA GORDILLO SALINAS (coordinadora)
NOTIFICACION DE PONENCIA 19 -02- 2016
VENCE 04 DE MARZO DE 2016</v>
      </c>
      <c r="G15" s="29" t="str">
        <f>TOTAL!G15</f>
        <v>Hs.Cs.
JUAN FELIPE GRILLO CARRASCO
presentó ponencia positiva (04-03-2016)
 HOLLMAN FELIPE MORRIS RINCÓN                             presentó ponencia negativa (04-03-2016)
LUZ MARINA GORDILLO SALINAS                     (coordinadora) 
presentó ponencia positiva (04-03-2016)
</v>
      </c>
      <c r="H15" s="32" t="s">
        <v>81</v>
      </c>
      <c r="I15" s="3"/>
      <c r="J15" s="11"/>
      <c r="K15" s="11"/>
      <c r="L15" s="11"/>
      <c r="M15" s="11"/>
      <c r="N15" s="11"/>
      <c r="O15" s="11"/>
      <c r="P15" s="9"/>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row>
    <row r="16" spans="1:123" s="12" customFormat="1" ht="186" thickBot="1">
      <c r="A16" s="29" t="str">
        <f>TOTAL!A16</f>
        <v>080</v>
      </c>
      <c r="B16" s="29">
        <f>TOTAL!B16</f>
        <v>42419</v>
      </c>
      <c r="C16" s="29">
        <f>TOTAL!C16</f>
        <v>42418</v>
      </c>
      <c r="D16" s="29" t="str">
        <f>TOTAL!D16</f>
        <v>“Por el cual se crea el Portal Aquí Su Plata Se Ve”</v>
      </c>
      <c r="E16" s="29" t="str">
        <f>TOTAL!E16</f>
        <v>BANCADA PARTIDO 
LIBERAL
Hs.Cs. 
Horacio José Serpa Moncada, 
María Victoria Vargas Silva, 
Luz Marina Gordillo Salinas, 
German Augusto García Maya, 
Armando Gutiérrez González 
Jorge Durán Silva</v>
      </c>
      <c r="F16" s="29" t="str">
        <f>TOTAL!F16</f>
        <v>Hs. Cs
ANTONIO ERESMID SANGUINO PAEZ
ALVARO JOSÉ ARGOTE MUÑOZ
 (coordinador)
NOTIFICACION DE PONENCIA 19 -02- 2016
VENCE 04 DE MARZO DE 2016</v>
      </c>
      <c r="G16" s="29" t="str">
        <f>TOTAL!G16</f>
        <v>Hs. Cs
ANTONIO ERESMID SANGUINO PAEZ
Presentó ponencia negativa (04-03-2016)
ALVARO JOSÉ ARGOTE MUÑOZ
 (coordinador)
Solicitó prórroga y se concedió por 10 días
Presentó ponencia negativa (11-03-2016)
</v>
      </c>
      <c r="H16" s="32" t="s">
        <v>86</v>
      </c>
      <c r="I16" s="3"/>
      <c r="J16" s="11"/>
      <c r="K16" s="11"/>
      <c r="L16" s="11"/>
      <c r="M16" s="11"/>
      <c r="N16" s="11"/>
      <c r="O16" s="11"/>
      <c r="P16" s="9"/>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row>
    <row r="17" spans="1:123" s="12" customFormat="1" ht="200.25" thickBot="1">
      <c r="A17" s="29" t="str">
        <f>TOTAL!A17</f>
        <v>083</v>
      </c>
      <c r="B17" s="29">
        <f>TOTAL!B17</f>
        <v>42419</v>
      </c>
      <c r="C17" s="29">
        <f>TOTAL!C17</f>
        <v>42418</v>
      </c>
      <c r="D17" s="29" t="str">
        <f>TOTAL!D17</f>
        <v>“Por el cual se establecen medidas de alivio tributario en materia de Impuesto Predial y Avalúo Catastral en el Distrito Capital”</v>
      </c>
      <c r="E17" s="29" t="str">
        <f>TOTAL!E17</f>
        <v>BANCADA MOVIMIENTO POLITICO MIRA
Hs.Cs. Gloria Stella Díaz Ortiz
Jairo Cardozo Salazar</v>
      </c>
      <c r="F17" s="29" t="str">
        <f>TOTAL!F17</f>
        <v>Hs.Cs.
ARMANDO GUTIÉRREZ GONZÁLEZ
LUZ MARINA GORDILLO SALINAS (coordinadora)
JAIRO CARDOZO SALAZAR- PONENTE AUTOR
ACUMULADO CON LOS P.A. 066 Y 068 DE 2016
NOTIFICACION DE PONENCIA 22 -02- 2016
</v>
      </c>
      <c r="G17" s="29" t="str">
        <f>TOTAL!G17</f>
        <v>Hs.Cs.
ARMANDO GUTIÉRREZ GONZÁLEZ
Presentó ponencia positiva con modificaciones (14-03-2016)
LUZ MARINA GORDILLO SALINAS (coordinadora) presentó ponencia positiva con modificaciones al articulado  (CORDIS 2016IE3298)
JAIRO CARDOZO SALAZAR
</v>
      </c>
      <c r="H17" s="60" t="s">
        <v>88</v>
      </c>
      <c r="I17" s="3"/>
      <c r="J17" s="11"/>
      <c r="K17" s="11"/>
      <c r="L17" s="11"/>
      <c r="M17" s="11"/>
      <c r="N17" s="11"/>
      <c r="O17" s="11"/>
      <c r="P17" s="9"/>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row>
    <row r="18" spans="1:123" s="12" customFormat="1" ht="285.75" thickBot="1">
      <c r="A18" s="29" t="str">
        <f>TOTAL!A18</f>
        <v>089</v>
      </c>
      <c r="B18" s="29" t="str">
        <f>TOTAL!B18</f>
        <v>22/02/2016</v>
      </c>
      <c r="C18" s="29">
        <f>TOTAL!C18</f>
        <v>42422</v>
      </c>
      <c r="D18" s="29" t="str">
        <f>TOTAL!D18</f>
        <v>“Por el cual se establece que el cobro de la Contribución de Valorización en el Distrito Capital se realice después de ejecutadas las obras respectivas y se dictan otras disposiciones”</v>
      </c>
      <c r="E18" s="29" t="str">
        <f>TOTAL!E18</f>
        <v>BANCADA MOVIMIENTO POLITICO MIRA
Hs.Cs. Gloria Stella Díaz Ortiz
Jairo Cardozo Salazar</v>
      </c>
      <c r="F18" s="29" t="str">
        <f>TOTAL!F18</f>
        <v>Hs.Cs.
RICARDO ANDRES CORREA MOJÍCA
 EDWARD ANIBAL ARIAS RUBIO (coordinador)
JAIRO CARDOZO SALAZAR
PONENTE AUTOR
NOTIFICACION DE PONENCIA 19 -02- 2016
VENCE 04 DE MARZO DE 2016</v>
      </c>
      <c r="G18" s="29" t="str">
        <f>TOTAL!G18</f>
        <v>Hs.Cs.
RICARDO ANDRES CORREA MOJÍCA
Solicitó prórroga y se concedió por 10 días
Presentó ponencia negativa (18-03-2016)
 EDWARD ANIBAL ARIAS RUBIO (coordinador)
Solicitó prórroga y se concedió por 10 días
Presentó ponencia negativa (18-03-2016)
JAIRO CARDOZO SALAZAR
PONENTE AUTOR
Presentó ponencia positiva (04-03-2016)
</v>
      </c>
      <c r="H18" s="61" t="s">
        <v>89</v>
      </c>
      <c r="I18" s="3"/>
      <c r="J18" s="11"/>
      <c r="K18" s="11"/>
      <c r="L18" s="11"/>
      <c r="M18" s="11">
        <v>1</v>
      </c>
      <c r="N18" s="11"/>
      <c r="O18" s="11"/>
      <c r="P18" s="9">
        <v>1</v>
      </c>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row>
    <row r="19" spans="1:123" s="12" customFormat="1" ht="156" customHeight="1" thickBot="1">
      <c r="A19" s="29" t="str">
        <f>TOTAL!A19</f>
        <v>091</v>
      </c>
      <c r="B19" s="29" t="str">
        <f>TOTAL!B19</f>
        <v>22/02/2016</v>
      </c>
      <c r="C19" s="29">
        <f>TOTAL!C19</f>
        <v>42422</v>
      </c>
      <c r="D19" s="29" t="str">
        <f>TOTAL!D19</f>
        <v>“Por el cual se modifica parcialmente el Acuerdo 469 de 2011”</v>
      </c>
      <c r="E19" s="29" t="str">
        <f>TOTAL!E19</f>
        <v>
BANCADA PARTIDO 
LIBERAL
Hs.Cs. 
Horacio José Serpa Moncada,
Luz Marina Gordillo, 
German Augusto García Maya,
 Armando Gutiérrez González
Jorge Durán Silva</v>
      </c>
      <c r="F19" s="29" t="str">
        <f>TOTAL!F19</f>
        <v>Hs.Cs.
ARMANDO GUTIÉRREZ GONZÁLEZ
LUZ MARINA GORDILLO SALINAS (coordinadora)
ACUMULADO CON LOS P.A. 066, 068 Y 083 DE 2016
NOTIFICACION DE PONENCIA 22 -02- 2016
VENCE 04 DE MARZO DE 2016</v>
      </c>
      <c r="G19" s="29" t="str">
        <f>TOTAL!G19</f>
        <v>Hs.Cs.
ARMANDO GUTIÉRREZ GONZÁLEZ
Presentó ponencia positiva con modificaciones (14-03-2016)
LUZ MARINA GORDILLO SALINAS (coordinadora) presentó ponencia positiva con modificaciones al articulado  (CORDIS 2016IE3298)
</v>
      </c>
      <c r="H19" s="31" t="s">
        <v>86</v>
      </c>
      <c r="I19" s="3"/>
      <c r="J19" s="11"/>
      <c r="K19" s="11">
        <v>1</v>
      </c>
      <c r="L19" s="11">
        <v>1</v>
      </c>
      <c r="M19" s="11">
        <v>1</v>
      </c>
      <c r="N19" s="11"/>
      <c r="O19" s="11"/>
      <c r="P19" s="9">
        <v>1</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row>
    <row r="20" spans="1:123" s="12" customFormat="1" ht="15" customHeight="1" thickBot="1">
      <c r="A20" s="29"/>
      <c r="B20" s="29"/>
      <c r="C20" s="29"/>
      <c r="D20" s="29"/>
      <c r="E20" s="29"/>
      <c r="F20" s="29"/>
      <c r="G20" s="29"/>
      <c r="H20" s="29"/>
      <c r="I20" s="3"/>
      <c r="J20" s="11"/>
      <c r="K20" s="11"/>
      <c r="L20" s="11"/>
      <c r="M20" s="11"/>
      <c r="N20" s="11"/>
      <c r="O20" s="11"/>
      <c r="P20" s="9"/>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row>
    <row r="21" spans="1:123" s="12" customFormat="1" ht="15" customHeight="1" thickBot="1">
      <c r="A21" s="29"/>
      <c r="B21" s="29"/>
      <c r="C21" s="29"/>
      <c r="D21" s="29"/>
      <c r="E21" s="29"/>
      <c r="F21" s="29"/>
      <c r="G21" s="29"/>
      <c r="H21" s="29"/>
      <c r="I21" s="3"/>
      <c r="J21" s="11"/>
      <c r="K21" s="11"/>
      <c r="L21" s="11"/>
      <c r="M21" s="11"/>
      <c r="N21" s="11"/>
      <c r="O21" s="11"/>
      <c r="P21" s="9"/>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row>
    <row r="22" spans="1:123" s="12" customFormat="1" ht="15" customHeight="1" thickBot="1">
      <c r="A22" s="20"/>
      <c r="B22" s="26"/>
      <c r="C22" s="52"/>
      <c r="D22" s="20"/>
      <c r="E22" s="25"/>
      <c r="F22" s="25"/>
      <c r="G22" s="27"/>
      <c r="H22" s="21"/>
      <c r="I22" s="3"/>
      <c r="J22" s="11"/>
      <c r="K22" s="11">
        <v>1</v>
      </c>
      <c r="L22" s="11"/>
      <c r="M22" s="11">
        <v>1</v>
      </c>
      <c r="N22" s="11"/>
      <c r="O22" s="11"/>
      <c r="P22" s="9">
        <v>1</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row>
    <row r="23" spans="1:8" ht="15" customHeight="1">
      <c r="A23" s="20"/>
      <c r="B23" s="26"/>
      <c r="C23" s="52"/>
      <c r="D23" s="20"/>
      <c r="E23" s="27"/>
      <c r="F23" s="27"/>
      <c r="G23" s="27"/>
      <c r="H23" s="27"/>
    </row>
    <row r="24" ht="15.75">
      <c r="H24" s="5"/>
    </row>
    <row r="25" ht="15.75">
      <c r="H25" s="5"/>
    </row>
    <row r="26" ht="15.75">
      <c r="H26" s="5"/>
    </row>
    <row r="27" ht="15.75">
      <c r="H27" s="5"/>
    </row>
    <row r="28" ht="15.75">
      <c r="H28" s="5"/>
    </row>
    <row r="29" ht="15.75">
      <c r="H29" s="5"/>
    </row>
    <row r="30" ht="15.75">
      <c r="H30" s="5"/>
    </row>
    <row r="31" ht="15.75">
      <c r="H31" s="5"/>
    </row>
    <row r="32" ht="15.75">
      <c r="H32" s="5"/>
    </row>
    <row r="33" ht="15.75">
      <c r="H33" s="5"/>
    </row>
    <row r="34" ht="15.75">
      <c r="H34" s="5"/>
    </row>
    <row r="35" ht="15.75">
      <c r="H35" s="5"/>
    </row>
    <row r="36" ht="15.75">
      <c r="H36" s="5"/>
    </row>
    <row r="37" ht="15.75">
      <c r="H37" s="5"/>
    </row>
    <row r="38" ht="15.75">
      <c r="H38" s="5"/>
    </row>
    <row r="39" ht="15.75">
      <c r="H39" s="5"/>
    </row>
    <row r="40" ht="15.75">
      <c r="H40" s="5"/>
    </row>
    <row r="41" ht="15.75">
      <c r="H41" s="5"/>
    </row>
    <row r="42" ht="15.75">
      <c r="H42" s="5"/>
    </row>
    <row r="43" ht="15.75">
      <c r="H43" s="5"/>
    </row>
    <row r="44" ht="15.75">
      <c r="H44" s="5"/>
    </row>
    <row r="45" ht="15.75">
      <c r="H45" s="5"/>
    </row>
    <row r="46" ht="15.75">
      <c r="H46" s="5"/>
    </row>
    <row r="47" ht="15.75">
      <c r="H47" s="5"/>
    </row>
    <row r="48" ht="15.75">
      <c r="H48" s="5"/>
    </row>
    <row r="49" ht="15.75">
      <c r="H49" s="5"/>
    </row>
    <row r="50" ht="15.75">
      <c r="H50" s="5"/>
    </row>
    <row r="51" ht="15.75">
      <c r="H51" s="5"/>
    </row>
    <row r="52" ht="15.75">
      <c r="H52" s="5"/>
    </row>
    <row r="53" ht="15.75">
      <c r="H53" s="5"/>
    </row>
    <row r="54" ht="15.75">
      <c r="H54" s="5"/>
    </row>
    <row r="55" ht="15.75">
      <c r="H55" s="5"/>
    </row>
    <row r="56" ht="15.75">
      <c r="H56" s="5"/>
    </row>
    <row r="57" ht="15.75">
      <c r="H57" s="5"/>
    </row>
    <row r="58" ht="15.75">
      <c r="H58" s="5"/>
    </row>
    <row r="59" ht="15.75">
      <c r="H59" s="5"/>
    </row>
    <row r="60" ht="15.75">
      <c r="H60" s="5"/>
    </row>
    <row r="61" ht="15.75">
      <c r="H61" s="5"/>
    </row>
    <row r="62" ht="15.75">
      <c r="H62" s="5"/>
    </row>
    <row r="63" ht="15.75">
      <c r="H63" s="5"/>
    </row>
    <row r="64" ht="15.75">
      <c r="H64" s="5"/>
    </row>
    <row r="65" ht="15.75">
      <c r="H65" s="5"/>
    </row>
    <row r="66" ht="15.75">
      <c r="H66" s="5"/>
    </row>
    <row r="67" ht="15.75">
      <c r="H67" s="5"/>
    </row>
    <row r="68" ht="15.75">
      <c r="H68" s="5"/>
    </row>
    <row r="69" ht="15.75">
      <c r="H69" s="5"/>
    </row>
    <row r="70" ht="15.75">
      <c r="H70" s="5"/>
    </row>
    <row r="71" ht="15.75">
      <c r="H71" s="5"/>
    </row>
    <row r="72" ht="15.75">
      <c r="H72" s="5"/>
    </row>
    <row r="73" ht="15.75">
      <c r="H73" s="5"/>
    </row>
    <row r="74" ht="15.75">
      <c r="H74" s="5"/>
    </row>
    <row r="75" ht="15.75">
      <c r="H75" s="5"/>
    </row>
    <row r="76" ht="15.75">
      <c r="H76" s="5"/>
    </row>
    <row r="77" ht="15.75">
      <c r="H77" s="5"/>
    </row>
    <row r="78" ht="15.75">
      <c r="H78" s="5"/>
    </row>
    <row r="79" ht="15.75">
      <c r="H79" s="5"/>
    </row>
    <row r="80" ht="15.75">
      <c r="H80" s="5"/>
    </row>
    <row r="81" ht="15.75">
      <c r="H81" s="5"/>
    </row>
    <row r="82" ht="15.75">
      <c r="H82" s="5"/>
    </row>
    <row r="83" ht="15.75">
      <c r="H83" s="5"/>
    </row>
    <row r="84" ht="15.75">
      <c r="H84" s="5"/>
    </row>
    <row r="85" ht="15.75">
      <c r="H85" s="5"/>
    </row>
    <row r="86" ht="15.75">
      <c r="H86" s="5"/>
    </row>
    <row r="87" ht="15.75">
      <c r="H87" s="5"/>
    </row>
    <row r="88" ht="15.75">
      <c r="H88" s="5"/>
    </row>
    <row r="89" ht="15.75">
      <c r="H89" s="5"/>
    </row>
    <row r="90" ht="15.75">
      <c r="H90" s="5"/>
    </row>
    <row r="91" ht="15.75">
      <c r="H91" s="5"/>
    </row>
    <row r="92" ht="15.75">
      <c r="H92" s="5"/>
    </row>
    <row r="93" ht="15.75">
      <c r="H93" s="5"/>
    </row>
    <row r="94" ht="15.75">
      <c r="H94" s="5"/>
    </row>
    <row r="95" ht="15.75">
      <c r="H95" s="5"/>
    </row>
    <row r="96" ht="15.75">
      <c r="H96" s="5"/>
    </row>
    <row r="97" ht="15.75">
      <c r="H97" s="5"/>
    </row>
    <row r="98" ht="15.75">
      <c r="H98" s="5"/>
    </row>
    <row r="99" ht="15.75">
      <c r="H99" s="5"/>
    </row>
    <row r="100" ht="15.75">
      <c r="H100" s="5"/>
    </row>
    <row r="101" ht="15.75">
      <c r="H101" s="5"/>
    </row>
    <row r="102" ht="15.75">
      <c r="H102" s="5"/>
    </row>
    <row r="103" ht="15.75">
      <c r="H103" s="5"/>
    </row>
    <row r="104" ht="15.75">
      <c r="H104" s="5"/>
    </row>
    <row r="105" ht="15.75">
      <c r="H105" s="5"/>
    </row>
    <row r="106" ht="15.75">
      <c r="H106" s="5"/>
    </row>
    <row r="107" ht="15.75">
      <c r="H107" s="5"/>
    </row>
    <row r="108" ht="15.75">
      <c r="H108" s="5"/>
    </row>
    <row r="109" ht="15.75">
      <c r="H109" s="5"/>
    </row>
    <row r="110" ht="15.75">
      <c r="H110" s="5"/>
    </row>
    <row r="111" ht="15.75">
      <c r="H111" s="5"/>
    </row>
    <row r="112" ht="15.75">
      <c r="H112" s="5"/>
    </row>
    <row r="113" ht="15.75">
      <c r="H113" s="5"/>
    </row>
    <row r="114" ht="15.75">
      <c r="H114" s="5"/>
    </row>
    <row r="115" ht="15.75">
      <c r="H115" s="5"/>
    </row>
    <row r="116" ht="15.75">
      <c r="H116" s="5"/>
    </row>
    <row r="117" ht="15.75">
      <c r="H117" s="5"/>
    </row>
    <row r="118" ht="15.75">
      <c r="H118" s="5"/>
    </row>
    <row r="119" ht="15.75">
      <c r="H119" s="5"/>
    </row>
    <row r="120" ht="15.75">
      <c r="H120" s="5"/>
    </row>
    <row r="121" ht="15.75">
      <c r="H121" s="5"/>
    </row>
    <row r="122" ht="15.75">
      <c r="H122" s="5"/>
    </row>
    <row r="123" ht="15.75">
      <c r="H123" s="5"/>
    </row>
    <row r="124" ht="15.75">
      <c r="H124" s="5"/>
    </row>
    <row r="125" ht="15.75">
      <c r="H125" s="5"/>
    </row>
    <row r="126" ht="15.75">
      <c r="H126" s="5"/>
    </row>
    <row r="127" ht="15.75">
      <c r="H127" s="5"/>
    </row>
    <row r="128" ht="15.75">
      <c r="H128" s="5"/>
    </row>
    <row r="129" ht="15.75">
      <c r="H129" s="5"/>
    </row>
    <row r="130" ht="15.75">
      <c r="H130" s="5"/>
    </row>
    <row r="131" ht="15.75">
      <c r="H131" s="5"/>
    </row>
    <row r="132" ht="15.75">
      <c r="H132" s="5"/>
    </row>
    <row r="133" ht="15.75">
      <c r="H133" s="5"/>
    </row>
    <row r="134" ht="15.75">
      <c r="H134" s="5"/>
    </row>
    <row r="135" ht="15.75">
      <c r="H135" s="5"/>
    </row>
    <row r="136" ht="15.75">
      <c r="H136" s="5"/>
    </row>
    <row r="137" ht="15.75">
      <c r="H137" s="5"/>
    </row>
    <row r="138" ht="15.75">
      <c r="H138" s="5"/>
    </row>
    <row r="139" ht="15.75">
      <c r="H139" s="5"/>
    </row>
    <row r="140" ht="15.75">
      <c r="H140" s="5"/>
    </row>
    <row r="141" ht="15.75">
      <c r="H141" s="5"/>
    </row>
    <row r="142" ht="15.75">
      <c r="H142" s="5"/>
    </row>
    <row r="143" ht="15.75">
      <c r="H143" s="5"/>
    </row>
    <row r="144" ht="15.75">
      <c r="H144" s="5"/>
    </row>
    <row r="145" ht="15.75">
      <c r="H145" s="5"/>
    </row>
    <row r="146" ht="15.75">
      <c r="H146" s="5"/>
    </row>
    <row r="147" ht="15.75">
      <c r="H147" s="5"/>
    </row>
    <row r="148" ht="15.75">
      <c r="H148" s="5"/>
    </row>
    <row r="149" ht="15.75">
      <c r="H149" s="5"/>
    </row>
    <row r="150" ht="15.75">
      <c r="H150" s="5"/>
    </row>
    <row r="151" ht="15.75">
      <c r="H151" s="5"/>
    </row>
    <row r="152" ht="15.75">
      <c r="H152" s="5"/>
    </row>
    <row r="153" ht="15.75">
      <c r="H153" s="5"/>
    </row>
    <row r="154" ht="15.75">
      <c r="H154" s="5"/>
    </row>
    <row r="155" ht="15.75">
      <c r="H155" s="5"/>
    </row>
    <row r="156" ht="15.75">
      <c r="H156" s="5"/>
    </row>
    <row r="157" ht="15.75">
      <c r="H157" s="5"/>
    </row>
    <row r="158" ht="15.75">
      <c r="H158" s="5"/>
    </row>
    <row r="159" ht="15.75">
      <c r="H159" s="5"/>
    </row>
    <row r="160" ht="15.75">
      <c r="H160" s="5"/>
    </row>
    <row r="161" ht="15.75">
      <c r="H161" s="5"/>
    </row>
    <row r="162" ht="15.75">
      <c r="H162" s="5"/>
    </row>
    <row r="163" ht="15.75">
      <c r="H163" s="5"/>
    </row>
    <row r="164" ht="15.75">
      <c r="H164" s="5"/>
    </row>
    <row r="165" ht="15.75">
      <c r="H165" s="5"/>
    </row>
    <row r="166" ht="15.75">
      <c r="H166" s="5"/>
    </row>
    <row r="167" ht="15.75">
      <c r="H167" s="5"/>
    </row>
    <row r="168" ht="15.75">
      <c r="H168" s="5"/>
    </row>
    <row r="169" ht="15.75">
      <c r="H169" s="5"/>
    </row>
    <row r="170" ht="15.75">
      <c r="H170" s="5"/>
    </row>
    <row r="171" ht="15.75">
      <c r="H171" s="5"/>
    </row>
    <row r="172" ht="15.75">
      <c r="H172" s="5"/>
    </row>
    <row r="173" ht="15.75">
      <c r="H173" s="5"/>
    </row>
    <row r="174" ht="15.75">
      <c r="H174" s="5"/>
    </row>
    <row r="175" ht="15.75">
      <c r="H175" s="5"/>
    </row>
    <row r="176" ht="15.75">
      <c r="H176" s="5"/>
    </row>
    <row r="177" ht="15.75">
      <c r="H177" s="5"/>
    </row>
    <row r="178" ht="15.75">
      <c r="H178" s="5"/>
    </row>
    <row r="179" ht="15.75">
      <c r="H179" s="5"/>
    </row>
    <row r="180" ht="15.75">
      <c r="H180" s="5"/>
    </row>
    <row r="181" ht="15.75">
      <c r="H181" s="5"/>
    </row>
    <row r="182" ht="15.75">
      <c r="H182" s="5"/>
    </row>
    <row r="183" ht="15.75">
      <c r="H183" s="5"/>
    </row>
    <row r="184" ht="15.75">
      <c r="H184" s="5"/>
    </row>
    <row r="185" ht="15.75">
      <c r="H185" s="5"/>
    </row>
    <row r="186" ht="15.75">
      <c r="H186" s="5"/>
    </row>
    <row r="187" ht="15.75">
      <c r="H187" s="5"/>
    </row>
    <row r="188" ht="15.75">
      <c r="H188" s="5"/>
    </row>
    <row r="189" ht="15.75">
      <c r="H189" s="5"/>
    </row>
    <row r="190" ht="15.75">
      <c r="H190" s="5"/>
    </row>
    <row r="191" ht="15.75">
      <c r="H191" s="5"/>
    </row>
    <row r="192" ht="15.75">
      <c r="H192" s="5"/>
    </row>
    <row r="193" ht="15.75">
      <c r="H193" s="5"/>
    </row>
    <row r="194" ht="15.75">
      <c r="H194" s="5"/>
    </row>
    <row r="195" ht="15.75">
      <c r="H195" s="5"/>
    </row>
    <row r="196" ht="15.75">
      <c r="H196" s="5"/>
    </row>
    <row r="197" ht="15.75">
      <c r="H197" s="5"/>
    </row>
    <row r="198" ht="15.75">
      <c r="H198" s="5"/>
    </row>
    <row r="199" ht="15.75">
      <c r="H199" s="5"/>
    </row>
    <row r="200" ht="15.75">
      <c r="H200" s="5"/>
    </row>
    <row r="201" ht="15.75">
      <c r="H201" s="5"/>
    </row>
    <row r="202" ht="15.75">
      <c r="H202" s="5"/>
    </row>
    <row r="203" ht="15.75">
      <c r="H203" s="5"/>
    </row>
    <row r="204" ht="15.75">
      <c r="H204" s="5"/>
    </row>
    <row r="205" ht="15.75">
      <c r="H205" s="5"/>
    </row>
    <row r="206" ht="15.75">
      <c r="H206" s="5"/>
    </row>
    <row r="207" ht="15.75">
      <c r="H207" s="5"/>
    </row>
  </sheetData>
  <sheetProtection/>
  <mergeCells count="6">
    <mergeCell ref="A1:B3"/>
    <mergeCell ref="C1:G1"/>
    <mergeCell ref="C2:G3"/>
    <mergeCell ref="A4:H4"/>
    <mergeCell ref="A5:H5"/>
    <mergeCell ref="A8:H8"/>
  </mergeCells>
  <printOptions/>
  <pageMargins left="0.7" right="0.7" top="0.75" bottom="0.75" header="0.3" footer="0.3"/>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U207"/>
  <sheetViews>
    <sheetView zoomScale="85" zoomScaleNormal="85" workbookViewId="0" topLeftCell="A21">
      <selection activeCell="C24" sqref="C24"/>
    </sheetView>
  </sheetViews>
  <sheetFormatPr defaultColWidth="11.421875" defaultRowHeight="12.75"/>
  <cols>
    <col min="1" max="1" width="3.57421875" style="1" customWidth="1"/>
    <col min="2" max="2" width="4.7109375" style="1" customWidth="1"/>
    <col min="3" max="3" width="13.7109375" style="8" bestFit="1" customWidth="1"/>
    <col min="4" max="4" width="17.00390625" style="1" customWidth="1"/>
    <col min="5" max="5" width="14.421875" style="35" customWidth="1"/>
    <col min="6" max="6" width="35.8515625" style="4" customWidth="1"/>
    <col min="7" max="7" width="35.57421875" style="6" customWidth="1"/>
    <col min="8" max="8" width="44.00390625" style="13" customWidth="1"/>
    <col min="9" max="9" width="42.57421875" style="14" customWidth="1"/>
    <col min="10" max="10" width="36.00390625" style="7" customWidth="1"/>
    <col min="11" max="11" width="5.28125" style="1" customWidth="1"/>
    <col min="12" max="12" width="11.28125" style="1" hidden="1" customWidth="1"/>
    <col min="13" max="13" width="11.8515625" style="1" hidden="1" customWidth="1"/>
    <col min="14" max="14" width="11.28125" style="1" hidden="1" customWidth="1"/>
    <col min="15" max="16" width="13.140625" style="1" hidden="1" customWidth="1"/>
    <col min="17" max="17" width="12.00390625" style="1" hidden="1" customWidth="1"/>
    <col min="18" max="18" width="12.28125" style="10" hidden="1" customWidth="1"/>
    <col min="19" max="19" width="11.421875" style="1" hidden="1" customWidth="1"/>
    <col min="20" max="21" width="0" style="1" hidden="1" customWidth="1"/>
    <col min="22" max="16384" width="11.421875" style="1" customWidth="1"/>
  </cols>
  <sheetData>
    <row r="1" spans="3:10" ht="24" customHeight="1">
      <c r="C1" s="145" t="s">
        <v>14</v>
      </c>
      <c r="D1" s="145"/>
      <c r="E1" s="146" t="s">
        <v>12</v>
      </c>
      <c r="F1" s="146"/>
      <c r="G1" s="146"/>
      <c r="H1" s="146"/>
      <c r="I1" s="146"/>
      <c r="J1" s="15" t="s">
        <v>13</v>
      </c>
    </row>
    <row r="2" spans="3:10" ht="22.5" customHeight="1">
      <c r="C2" s="145"/>
      <c r="D2" s="145"/>
      <c r="E2" s="147" t="s">
        <v>0</v>
      </c>
      <c r="F2" s="147"/>
      <c r="G2" s="147"/>
      <c r="H2" s="147"/>
      <c r="I2" s="147"/>
      <c r="J2" s="15" t="s">
        <v>10</v>
      </c>
    </row>
    <row r="3" spans="3:10" ht="30.75" customHeight="1">
      <c r="C3" s="145"/>
      <c r="D3" s="145"/>
      <c r="E3" s="147"/>
      <c r="F3" s="147"/>
      <c r="G3" s="147"/>
      <c r="H3" s="147"/>
      <c r="I3" s="147"/>
      <c r="J3" s="15" t="s">
        <v>11</v>
      </c>
    </row>
    <row r="4" spans="3:10" ht="15.75">
      <c r="C4" s="143" t="s">
        <v>9</v>
      </c>
      <c r="D4" s="143"/>
      <c r="E4" s="143"/>
      <c r="F4" s="143"/>
      <c r="G4" s="143"/>
      <c r="H4" s="143"/>
      <c r="I4" s="143"/>
      <c r="J4" s="143"/>
    </row>
    <row r="5" spans="3:10" ht="15.75">
      <c r="C5" s="144" t="s">
        <v>23</v>
      </c>
      <c r="D5" s="144"/>
      <c r="E5" s="144"/>
      <c r="F5" s="144"/>
      <c r="G5" s="144"/>
      <c r="H5" s="144"/>
      <c r="I5" s="144"/>
      <c r="J5" s="144"/>
    </row>
    <row r="6" spans="3:10" ht="15.75">
      <c r="C6" s="4"/>
      <c r="D6" s="4"/>
      <c r="E6" s="34"/>
      <c r="G6" s="4"/>
      <c r="H6" s="4"/>
      <c r="I6" s="4"/>
      <c r="J6" s="4"/>
    </row>
    <row r="7" spans="4:10" ht="15.75">
      <c r="D7" s="3"/>
      <c r="F7" s="3"/>
      <c r="G7" s="16" t="s">
        <v>26</v>
      </c>
      <c r="H7" s="3"/>
      <c r="I7" s="3"/>
      <c r="J7" s="3"/>
    </row>
    <row r="8" spans="3:10" ht="24" customHeight="1">
      <c r="C8" s="142" t="s">
        <v>8</v>
      </c>
      <c r="D8" s="142"/>
      <c r="E8" s="142"/>
      <c r="F8" s="142"/>
      <c r="G8" s="142"/>
      <c r="H8" s="142"/>
      <c r="I8" s="142"/>
      <c r="J8" s="142"/>
    </row>
    <row r="9" spans="3:10" ht="24" customHeight="1" thickBot="1">
      <c r="C9" s="17"/>
      <c r="D9" s="17"/>
      <c r="E9" s="36"/>
      <c r="F9" s="17"/>
      <c r="G9" s="17"/>
      <c r="H9" s="17"/>
      <c r="I9" s="17"/>
      <c r="J9" s="17"/>
    </row>
    <row r="10" spans="3:18" ht="58.5" customHeight="1" thickBot="1">
      <c r="C10" s="18" t="s">
        <v>15</v>
      </c>
      <c r="D10" s="18" t="s">
        <v>16</v>
      </c>
      <c r="E10" s="37" t="s">
        <v>17</v>
      </c>
      <c r="F10" s="18" t="s">
        <v>18</v>
      </c>
      <c r="G10" s="18" t="s">
        <v>19</v>
      </c>
      <c r="H10" s="18" t="s">
        <v>20</v>
      </c>
      <c r="I10" s="18" t="s">
        <v>21</v>
      </c>
      <c r="J10" s="18" t="s">
        <v>22</v>
      </c>
      <c r="L10" s="2" t="s">
        <v>3</v>
      </c>
      <c r="M10" s="2" t="s">
        <v>5</v>
      </c>
      <c r="N10" s="2" t="s">
        <v>6</v>
      </c>
      <c r="O10" s="2" t="s">
        <v>1</v>
      </c>
      <c r="P10" s="2" t="s">
        <v>7</v>
      </c>
      <c r="Q10" s="2" t="s">
        <v>2</v>
      </c>
      <c r="R10" s="9" t="s">
        <v>4</v>
      </c>
    </row>
    <row r="11" spans="1:125" s="12" customFormat="1" ht="159.75" customHeight="1" thickBot="1">
      <c r="A11" s="48"/>
      <c r="B11" s="12">
        <v>1</v>
      </c>
      <c r="C11" s="29" t="str">
        <f>TOTAL!A20</f>
        <v>111</v>
      </c>
      <c r="D11" s="29" t="str">
        <f>TOTAL!B20</f>
        <v>15-03-2016</v>
      </c>
      <c r="E11" s="29">
        <f>TOTAL!C20</f>
        <v>42509</v>
      </c>
      <c r="F11" s="29" t="str">
        <f>TOTAL!D20</f>
        <v>"Por el cual se autoriza el reconocimiento de un estímulo económico a las y los doscentes y docentes directivos distritales que se vinculen a los programas de jornada de 40 horas, jornada única escolar y media fortalecida en Bogotá D.C."</v>
      </c>
      <c r="G11" s="29" t="str">
        <f>TOTAL!E20</f>
        <v>BANCADA PARTIDO POLO DEMOCRÁTICO ALTERNATIVO                                           Hs.Cs. 
Álvaro José Argote Muñoz
Celio Nieves Herrera
Venus Albeiro Silva
Manuel Sarmiento Arguello
Nelson Castro Rodríguez</v>
      </c>
      <c r="H11" s="29" t="str">
        <f>TOTAL!F20</f>
        <v>Hs. Cs.
EDWARD ANÍBAL ARIAS RUBIO
PEDRO JAVIER SANTIESTEBAN MILLÁN (coordinador)
NOTIFICACIÓN 20 DE MAYO
VENCE 07 DE JUNIO
</v>
      </c>
      <c r="I11" s="29" t="str">
        <f>TOTAL!G20</f>
        <v>Hs. Cs.
EDWARD ANÍBAL ARIAS RUBIO
Solicitud de prorroga (02-06-2016)
SE CONCEDE POR 10 DÍAS HÁBILES
Ponencia positiva (20-06-2016) 
PEDRO JAVIER SANTIESTEBAN MILLÁN (coordinador)
Solicitud de prorroga (07-06-2016)
SE CONCEDE POR 10 DÍAS HÁBILES 
Ponencia negativa (13-06-2016)</v>
      </c>
      <c r="J11" s="29" t="str">
        <f>TOTAL!H20</f>
        <v>Se archiva conforme el artículo 80 del Acuerdo 348 de 2008 - Reglamento Interno (no fue discutido al término de las sesiones en que fue presentado)</v>
      </c>
      <c r="K11" s="3"/>
      <c r="L11" s="11"/>
      <c r="M11" s="11"/>
      <c r="N11" s="11"/>
      <c r="O11" s="11"/>
      <c r="P11" s="11"/>
      <c r="Q11" s="11"/>
      <c r="R11" s="9"/>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row>
    <row r="12" spans="1:125" s="12" customFormat="1" ht="86.25" thickBot="1">
      <c r="A12" s="48"/>
      <c r="B12" s="12">
        <v>2</v>
      </c>
      <c r="C12" s="29" t="str">
        <f>TOTAL!A21</f>
        <v>126</v>
      </c>
      <c r="D12" s="29">
        <f>TOTAL!B21</f>
        <v>42458</v>
      </c>
      <c r="E12" s="29">
        <f>TOTAL!C21</f>
        <v>42447</v>
      </c>
      <c r="F12" s="29" t="str">
        <f>TOTAL!D21</f>
        <v>"Por el cual se autoriza el cobro de una sobretasa por el servicio de garajes o zonas de estacionamiento de uso público en Bogotá D.C."</v>
      </c>
      <c r="G12" s="29" t="str">
        <f>TOTAL!E21</f>
        <v>ADMINISTRACIÓN 
Doctores :
Enrique Peñalosa Londoño, 
Alcalde Mayor de Bogotá, D.C.
Juan Pablo Bocarejo Suescún, Secretario Distrital de Movilidad</v>
      </c>
      <c r="H12" s="29" t="str">
        <f>TOTAL!F21</f>
        <v>Hs. Cs.
PEDRO JAVIER SANTISTEBAN MILLÁN
ROLANDO ALBERTO GONZÁLEZ
PEDRO JULIÁN LÓPEZ
VENCE 08 DE ABRIL DE 2016</v>
      </c>
      <c r="I12" s="29"/>
      <c r="J12" s="29" t="str">
        <f>TOTAL!H21</f>
        <v>La Administración Distrital retiró el proyecto el 6 de abril. 
Radicado 2016ER7878</v>
      </c>
      <c r="K12" s="3"/>
      <c r="L12" s="11"/>
      <c r="M12" s="11"/>
      <c r="N12" s="11"/>
      <c r="O12" s="11"/>
      <c r="P12" s="11"/>
      <c r="Q12" s="11"/>
      <c r="R12" s="9"/>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row>
    <row r="13" spans="1:125" s="24" customFormat="1" ht="171.75" thickBot="1">
      <c r="A13" s="62"/>
      <c r="B13" s="24">
        <v>3</v>
      </c>
      <c r="C13" s="29" t="str">
        <f>TOTAL!A22</f>
        <v>145</v>
      </c>
      <c r="D13" s="29">
        <f>TOTAL!B22</f>
        <v>42465</v>
      </c>
      <c r="E13" s="29">
        <f>TOTAL!C22</f>
        <v>42509</v>
      </c>
      <c r="F13" s="29" t="str">
        <f>TOTAL!D22</f>
        <v>"Por el cual se modifica el Acuerdo 26 de 1991 y se consagra el pago del Impuesto Predial Unificado por cuotas en Bogotá D.C."</v>
      </c>
      <c r="G13" s="29" t="str">
        <f>TOTAL!E22</f>
        <v>BANCADA CENTRO DEMOCRÁTICO
Hs. Cs.
Andrés Eduardo Forero Molina, Diego Andrés Molano Aponte, Diego Fernando Devia Torres, Daniel Andrés Palacios Martínez, Ángela Sofía Garzón Caicedo y Pedro Javier Santiesteban Millán</v>
      </c>
      <c r="H13" s="29" t="str">
        <f>TOTAL!F22</f>
        <v>Hs.Cs.
HOLLMAN FELIPE MORRIS RINCÓN
Solicitó prórroga, vence el 21 de junio de 2016
RICARDO ANDRÉS CORREA MOJICA  (coordinador)
ACUMULADO CON LOS PROYECTOS 
149, 160, 171, 228 Y 231
NOTIFICACIÓN 20 DE MAYO
VENCE 07 DE JUNIO</v>
      </c>
      <c r="I13" s="29" t="str">
        <f>TOTAL!G22</f>
        <v>Hs.Cs.
HOLLMAN FELIPE MORRIS RINCÓN
Solicitud de prorroga (02-06-2016)
SE CONCEDE POR 10 DÍAS HÁBILES
Ponencia positiva (21-06-2016) de 2016
RICARDO ANDRÉS CORREA MOJICA  (coordinador)
Solicitud de prorroga (07-06-2016)
SE CONCEDE POR 10 DÍAS HÁBILES
Ponencia negativa (21-06-2016) de 2016</v>
      </c>
      <c r="J13" s="29" t="str">
        <f>TOTAL!H22</f>
        <v>PRIORIZADO
12-ABRIL-2016
Se archiva conforme el artículo 80 del Acuerdo 348 de 2008 - Reglamento Interno (no fue discutido al término de las sesiones en que fue presentado)</v>
      </c>
      <c r="K13" s="22"/>
      <c r="L13" s="23"/>
      <c r="M13" s="23"/>
      <c r="N13" s="23"/>
      <c r="O13" s="23">
        <v>1</v>
      </c>
      <c r="P13" s="23"/>
      <c r="Q13" s="23"/>
      <c r="R13" s="23"/>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row>
    <row r="14" spans="1:125" s="12" customFormat="1" ht="214.5" thickBot="1">
      <c r="A14" s="48"/>
      <c r="B14" s="12">
        <v>4</v>
      </c>
      <c r="C14" s="29" t="str">
        <f>TOTAL!A23</f>
        <v>149</v>
      </c>
      <c r="D14" s="29">
        <f>TOTAL!B23</f>
        <v>42471</v>
      </c>
      <c r="E14" s="29">
        <f>TOTAL!C23</f>
        <v>42509</v>
      </c>
      <c r="F14" s="29" t="str">
        <f>TOTAL!D23</f>
        <v>"Por el cual se establecen medidas de alivio tributario en materia de Impuesto Predial y Avalúo Catastral en el Distrito Capital"</v>
      </c>
      <c r="G14" s="29" t="str">
        <f>TOTAL!E23</f>
        <v>BANCADA MOVIMIENTO POLITICO MIRA
Hs.Cs. Gloria Stella Díaz Ortiz
Jairo Cardozo Salazar</v>
      </c>
      <c r="H14" s="29" t="str">
        <f>TOTAL!F23</f>
        <v>Hs.Cs.
HOLLMAN FELIPE MORRIS RINCÓN
RICARDO ANDRÉS CORREA MOJICA  (coordinador)
JAIRO CARDOZO SALAZAR (ponente de bancada)
ACUMULADO CON LOS PROYECTOS 
145, 160, 171, 228 Y 231
NOTIFICACIÓN 20 DE MAYO
VENCE 07 DE JUNIO
</v>
      </c>
      <c r="I14" s="29" t="str">
        <f>TOTAL!G23</f>
        <v>Hs.Cs.
HOLLMAN FELIPE MORRIS RINCÓN
Solicitud de prorroga (02-06-2016)
SE CONCEDE POR 10 DÍAS HÁBILES
Ponencia positiva(21-06-2016) 
RICARDO ANDRÉS CORREA MOJICA  (coordinador)
Solicitud de prorroga (07-06-2016)
SE CONCEDE POR 10 DÍAS HÁBILES
Ponencia negativa (21-06-2016)
JAIRO CARDOZO SALAZAR (ponente de bancada)
Ponencia positiva (03-06-2016)</v>
      </c>
      <c r="J14" s="29" t="str">
        <f>TOTAL!H23</f>
        <v>PRIORIZADO
25-MAYO-2016
Se archiva conforme el artículo 80 del Acuerdo 348 de 2008 - Reglamento Interno (no fue discutido al término de las sesiones en que fue presentado)</v>
      </c>
      <c r="K14" s="3"/>
      <c r="L14" s="11"/>
      <c r="M14" s="11"/>
      <c r="N14" s="11"/>
      <c r="O14" s="11"/>
      <c r="P14" s="11"/>
      <c r="Q14" s="11"/>
      <c r="R14" s="9"/>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row>
    <row r="15" spans="1:125" s="12" customFormat="1" ht="214.5" thickBot="1">
      <c r="A15" s="48"/>
      <c r="B15" s="12">
        <v>5</v>
      </c>
      <c r="C15" s="29" t="str">
        <f>TOTAL!A24</f>
        <v>150</v>
      </c>
      <c r="D15" s="29">
        <f>TOTAL!B24</f>
        <v>42471</v>
      </c>
      <c r="E15" s="29">
        <f>TOTAL!C24</f>
        <v>42509</v>
      </c>
      <c r="F15" s="29" t="str">
        <f>TOTAL!D24</f>
        <v>"Por el cual se establece el cobro de la Contribución de Valorización en el Distrito Capital después de ejecutadas las obras y se dictan otras disposiciones"</v>
      </c>
      <c r="G15" s="29" t="str">
        <f>TOTAL!E24</f>
        <v>BANCADA MOVIMIENTO POLITICO MIRA
Hs.Cs. Gloria Stella Díaz Ortiz
Jairo Cardozo Salazar</v>
      </c>
      <c r="H15" s="29" t="str">
        <f>TOTAL!F24</f>
        <v>Hs. Cs.
ANTONIO ERESMID SANGUINO PÁEZ
ÁLVARO JOSÉ ARGOTE MUÑOZ (coordinador)
JAIRO CARDOZO SALAZAR (ponente de bancada)
NOTIFICACIÓN 20 DE MAYO
VENCE 07 DE JUNIO</v>
      </c>
      <c r="I15" s="29" t="str">
        <f>TOTAL!G24</f>
        <v>Hs. Cs.
ANTONIO ERESMID SANGUINO PÁEZ
Solicitud de prorroga (07-06-2016)
SE CONCEDE POR 10 DÍAS HÁBILES
ÁLVARO JOSÉ ARGOTE MUÑOZ (coordinador)
Solicitud de prorroga (07-06-2016)
SE CONCEDE POR 10 DÍAS HÁBILES
Ponencia negativa conjunta (21-06-2016)
JAIRO CARDOZO SALAZAR (ponente de bancada)
Ponencia positiva (03-06-2016)</v>
      </c>
      <c r="J15" s="29" t="str">
        <f>TOTAL!H24</f>
        <v>PRIORIZADO
25-MAYO-2016
Se archiva conforme el artículo 80 del Acuerdo 348 de 2008 - Reglamento Interno (no fue discutido al término de las sesiones en que fue presentado)</v>
      </c>
      <c r="K15" s="3"/>
      <c r="L15" s="11"/>
      <c r="M15" s="11"/>
      <c r="N15" s="11"/>
      <c r="O15" s="11"/>
      <c r="P15" s="11"/>
      <c r="Q15" s="11"/>
      <c r="R15" s="9"/>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row>
    <row r="16" spans="1:125" s="12" customFormat="1" ht="157.5" thickBot="1">
      <c r="A16" s="48"/>
      <c r="B16" s="12">
        <v>6</v>
      </c>
      <c r="C16" s="29" t="str">
        <f>TOTAL!A25</f>
        <v>160</v>
      </c>
      <c r="D16" s="29">
        <f>TOTAL!B25</f>
        <v>42481</v>
      </c>
      <c r="E16" s="29">
        <f>TOTAL!C25</f>
        <v>42509</v>
      </c>
      <c r="F16" s="29" t="str">
        <f>TOTAL!D25</f>
        <v>"Por medio del cual se modifica parcialmente el Acuerdo 469 de 2011 en cuanto a la clasificación de los sujetos pasivos del Impuesto Predial Unificado en Bogotá D.C. y el Acuerdo 105 de 2003 en cuanto a las tarifas del Impuesto predial unificado en Bogotá y se dictan otras disposiciones."</v>
      </c>
      <c r="G16" s="29" t="str">
        <f>TOTAL!E25</f>
        <v>BANCADA PARTIDO LIBERAL
H.C. María Victoria Vargas Silva</v>
      </c>
      <c r="H16" s="29" t="str">
        <f>TOTAL!F25</f>
        <v>Hs.Cs.
HOLLMAN FELIPE MORRIS RINCÓN
RICARDO ANDRÉS CORREA MOJICA  (coordinador)
ACUMULADO CON LOS PROYECTOS 
145, 149,  171, 228 Y 231
NOTIFICACIÓN 20 DE MAYO
VENCE 07 DE JUNIO</v>
      </c>
      <c r="I16" s="29" t="str">
        <f>TOTAL!G25</f>
        <v>Hs.Cs.
HOLLMAN FELIPE MORRIS RINCÓN
Solicitud de prorroga (02-06-2016)
SE CONCEDE POR 10 DÍAS HÁBILES
Ponencia positiva (21-06-2016)
RICARDO ANDRÉS CORREA MOJICA  (coordinador)
Solicitud de prorroga (07-06-2016)
SE CONCEDE POR 10 DÍAS HÁBILES
Ponencia negativa (21-06-2016)</v>
      </c>
      <c r="J16" s="29" t="str">
        <f>TOTAL!H25</f>
        <v>Se archiva conforme el artículo 80 del Acuerdo 348 de 2008 - Reglamento Interno (no fue discutido al término de las sesiones en que fue presentado)</v>
      </c>
      <c r="K16" s="3"/>
      <c r="L16" s="11"/>
      <c r="M16" s="11"/>
      <c r="N16" s="11"/>
      <c r="O16" s="11"/>
      <c r="P16" s="11"/>
      <c r="Q16" s="11"/>
      <c r="R16" s="9"/>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row>
    <row r="17" spans="1:125" s="12" customFormat="1" ht="129" thickBot="1">
      <c r="A17" s="48"/>
      <c r="B17" s="12">
        <v>7</v>
      </c>
      <c r="C17" s="29" t="str">
        <f>TOTAL!A26</f>
        <v>161</v>
      </c>
      <c r="D17" s="29">
        <f>TOTAL!B26</f>
        <v>42481</v>
      </c>
      <c r="E17" s="29">
        <f>TOTAL!C26</f>
        <v>42509</v>
      </c>
      <c r="F17" s="29" t="str">
        <f>TOTAL!D26</f>
        <v>"por medio del cual se modifica el Acuerdo 188 de 2005 y se dictan otras disposiciones"</v>
      </c>
      <c r="G17" s="29" t="str">
        <f>TOTAL!E26</f>
        <v>BANCADA CENTRO DEMOCRÁTICO
Hs. Cs.
 Ángela Sofía Garzón Caicedo,  Daniel Andrés Palacios Martínez, Diego Fernando Devia Torres, Diego Andrés Molano Aponte, Andrés Eduardo Forero Molina  y Pedro Javier Santiesteban Millán</v>
      </c>
      <c r="H17" s="29" t="str">
        <f>TOTAL!F26</f>
        <v>Hs.Cs.
JAIRO CARDOZO SALAZAR
LUZ MARINA GORDILLO SALINAS (coordinadora)
ACUMULADO CON EL PROYECTO 219
NOTIFICACIÓN 20 DE MAYO
VENCE 07 DE JUNIO</v>
      </c>
      <c r="I17" s="29" t="str">
        <f>TOTAL!G26</f>
        <v>Hs.Cs.
JAIRO CARDOZO SALAZAR
Ponencia positiva con modificaciones (07-06-2016 CORDIS 2016IE8648)
LUZ MARINA GORDILLO SALINAS (coordinadora)
Ponencia positiva (07-06-2016 CORDIS 2016IE8635)</v>
      </c>
      <c r="J17" s="29" t="str">
        <f>TOTAL!H26</f>
        <v>Se archiva conforme el artículo 80 del Acuerdo 348 de 2008 - Reglamento Interno (no fue discutido al término de las sesiones en que fue presentado)</v>
      </c>
      <c r="K17" s="3"/>
      <c r="L17" s="11"/>
      <c r="M17" s="11"/>
      <c r="N17" s="11"/>
      <c r="O17" s="11"/>
      <c r="P17" s="11"/>
      <c r="Q17" s="11"/>
      <c r="R17" s="9"/>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row>
    <row r="18" spans="1:125" s="12" customFormat="1" ht="157.5" thickBot="1">
      <c r="A18" s="48"/>
      <c r="B18" s="12">
        <v>8</v>
      </c>
      <c r="C18" s="29" t="str">
        <f>TOTAL!A27</f>
        <v>171</v>
      </c>
      <c r="D18" s="29">
        <f>TOTAL!B27</f>
        <v>42487</v>
      </c>
      <c r="E18" s="29">
        <f>TOTAL!C27</f>
        <v>42509</v>
      </c>
      <c r="F18" s="29" t="str">
        <f>TOTAL!D27</f>
        <v>"por el cual se modifica parcialmente el Acuerdo 469 de 2011"</v>
      </c>
      <c r="G18" s="29" t="str">
        <f>TOTAL!E27</f>
        <v>BANCADA PARTIDO LIBERAL
Hs.Cs. Horacio José Serpa Moncada
Luz Marina Gordillo
Armando Gutiérrez González
Germán garcía Maya
Jorge Durán Silva
</v>
      </c>
      <c r="H18" s="29" t="str">
        <f>TOTAL!F27</f>
        <v>Hs.Cs.
HOLLMAN FELIPE MORRIS RINCÓN
RICARDO ANDRÉS CORREA MOJICA  (coordinador)
ACUMULADO CON LOS PROYECTOS 
145, 149, 160,  228 Y 231
NOTIFICACIÓN 20 DE MAYO
VENCE 07 DE JUNIO</v>
      </c>
      <c r="I18" s="29" t="str">
        <f>TOTAL!G27</f>
        <v>Hs.Cs.
HOLLMAN FELIPE MORRIS RINCÓN
Solicitud de prorroga (02-06-2016)
SE CONCEDE POR 10 DÍAS HÁBILES
Ponencia positiva (21-06-2016)
RICARDO ANDRÉS CORREA MOJICA  (coordinador)
Solicitud de prorroga (07-06-2016)
SE CONCEDE POR 10 DÍAS HÁBILES
Ponencia negativa (21-06-2016)</v>
      </c>
      <c r="J18" s="29" t="str">
        <f>TOTAL!H27</f>
        <v>Se archiva conforme el artículo 80 del Acuerdo 348 de 2008 - Reglamento Interno (no fue discutido al término de las sesiones en que fue presentado)</v>
      </c>
      <c r="K18" s="3"/>
      <c r="L18" s="11"/>
      <c r="M18" s="11"/>
      <c r="N18" s="11"/>
      <c r="O18" s="11">
        <v>1</v>
      </c>
      <c r="P18" s="11"/>
      <c r="Q18" s="11"/>
      <c r="R18" s="9">
        <v>1</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row>
    <row r="19" spans="1:125" s="12" customFormat="1" ht="125.25" customHeight="1" thickBot="1">
      <c r="A19" s="48"/>
      <c r="B19" s="12">
        <v>9</v>
      </c>
      <c r="C19" s="29" t="str">
        <f>TOTAL!A28</f>
        <v>185</v>
      </c>
      <c r="D19" s="29">
        <f>TOTAL!B28</f>
        <v>42494</v>
      </c>
      <c r="E19" s="29">
        <f>TOTAL!C28</f>
        <v>42509</v>
      </c>
      <c r="F19" s="29" t="str">
        <f>TOTAL!D28</f>
        <v>"Por el cual se establece la matrícula cero en la Universidad Distrital Francisco José de Caldas".</v>
      </c>
      <c r="G19" s="29" t="str">
        <f>TOTAL!E28</f>
        <v>BANCADA OPCIÓN CIUDADANA
H.C. Marco Fidel Ramírez</v>
      </c>
      <c r="H19" s="29" t="str">
        <f>TOTAL!F28</f>
        <v>Hs. Cs. 
ROLANDO ALBERTO GONZÁLEZ GARCÍA 
PEDRO JULIÁN LÓPEZ SIERRA (coordinador)
NOTIFICACIÓN 20 DE MAYO
VENCE 07 DE JUNIO</v>
      </c>
      <c r="I19" s="29" t="str">
        <f>TOTAL!G28</f>
        <v>Hs. Cs. 
ROLANDO ALBERTO GONZÁLEZ GARCÍA 
Ponencia positiva con modificaciones (01-06-2016, CORDIS 2016IE8386)
PEDRO JULIÁN LÓPEZ SIERRA (coordinador) 
Ponencia Positiva con modificaciones (03-06-2016)</v>
      </c>
      <c r="J19" s="29" t="str">
        <f>TOTAL!H28</f>
        <v>Se archiva conforme el artículo 80 del Acuerdo 348 de 2008 - Reglamento Interno (no fue discutido al término de las sesiones en que fue presentado)</v>
      </c>
      <c r="K19" s="3"/>
      <c r="L19" s="11"/>
      <c r="M19" s="11">
        <v>1</v>
      </c>
      <c r="N19" s="11">
        <v>1</v>
      </c>
      <c r="O19" s="11">
        <v>1</v>
      </c>
      <c r="P19" s="11"/>
      <c r="Q19" s="11"/>
      <c r="R19" s="9">
        <v>1</v>
      </c>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row>
    <row r="20" spans="1:125" s="12" customFormat="1" ht="200.25" thickBot="1">
      <c r="A20" s="48"/>
      <c r="B20" s="12">
        <v>10</v>
      </c>
      <c r="C20" s="29" t="str">
        <f>TOTAL!A29</f>
        <v>197</v>
      </c>
      <c r="D20" s="29">
        <f>TOTAL!B29</f>
        <v>42494</v>
      </c>
      <c r="E20" s="29">
        <f>TOTAL!C29</f>
        <v>42509</v>
      </c>
      <c r="F20" s="29" t="str">
        <f>TOTAL!D29</f>
        <v>"Por el cual se institucionaliza el apoyo económico a los adultos mayores en el Distrito Capital en el marco de la Ley 1251 de 2008".</v>
      </c>
      <c r="G20" s="29" t="str">
        <f>TOTAL!E29</f>
        <v>BANCADA MOVIMIENTO POLITICO MIRA
Hs.Cs. Gloria Stella Díaz Ortiz
Jairo Cardozo Salazar</v>
      </c>
      <c r="H20" s="29" t="str">
        <f>TOTAL!F29</f>
        <v>Hs.Cs.
RUBÉN DARÍO TORRADO PACHECO
JUAN FELIPE GRILLO CARRASCO (coordinador)
JAIRO CARDOZO SALAZAR (ponente de bancada)
NOTIFICACIÓN 20 DE MAYO
VENCE 07 DE JUNIO</v>
      </c>
      <c r="I20" s="29" t="str">
        <f>TOTAL!G29</f>
        <v>Hs.Cs.
RUBÉN DARÍO TORRADO PACHECO
Ponencia negativa (03-06-2016 CORDIS 2016IE8543)
JUAN FELIPE GRILLO CARRASCO (coordinador)
Ponencia positiva con modificaciones(07-06-2016 CORDIS 2016IE8691)
JAIRO CARDOZO SALAZAR (ponente de bancada)
Ponencia positiva con modificaciones(07-06-2016 CORDIS 2016IE8658)</v>
      </c>
      <c r="J20" s="29" t="str">
        <f>TOTAL!H29</f>
        <v>PRIORIZADO
25-MAYO-2016
Se archiva conforme el artículo 80 del Acuerdo 348 de 2008 - Reglamento Interno (no fue discutido al término de las sesiones en que fue presentado)
</v>
      </c>
      <c r="K20" s="3"/>
      <c r="L20" s="11"/>
      <c r="M20" s="11">
        <v>1</v>
      </c>
      <c r="N20" s="11"/>
      <c r="O20" s="11">
        <v>1</v>
      </c>
      <c r="P20" s="11"/>
      <c r="Q20" s="11"/>
      <c r="R20" s="9"/>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row>
    <row r="21" spans="1:125" s="12" customFormat="1" ht="129.75" customHeight="1" thickBot="1">
      <c r="A21" s="48"/>
      <c r="B21" s="12">
        <v>11</v>
      </c>
      <c r="C21" s="29" t="str">
        <f>TOTAL!A30</f>
        <v>219</v>
      </c>
      <c r="D21" s="29">
        <f>TOTAL!B30</f>
        <v>42496</v>
      </c>
      <c r="E21" s="29">
        <f>TOTAL!C30</f>
        <v>42509</v>
      </c>
      <c r="F21" s="29" t="str">
        <f>TOTAL!D30</f>
        <v>"por medio del cual se modifica el Acuerdo 188 de 2005 y se dictan otras disposiciones".</v>
      </c>
      <c r="G21" s="29" t="str">
        <f>TOTAL!E30</f>
        <v>Hs. Cs.
César Alfonso García Vargas
Jorge Lozada Valderrama
Hosman Yaith Martínez Moreno
Roger Carrillo Ocampo</v>
      </c>
      <c r="H21" s="29" t="str">
        <f>TOTAL!F30</f>
        <v>Hs.Cs.
JAIRO CARDOZO SALAZAR
LUZ MARINA GORDILLO SALINAS (coordinadora)
ACUMULADO CON EL PROYECTO 161
NOTIFICACIÓN 20 DE MAYO
VENCE 07 DE JUNIO</v>
      </c>
      <c r="I21" s="29" t="str">
        <f>TOTAL!G30</f>
        <v>Hs.Cs.
JAIRO CARDOZO SALAZAR
Ponencia positiva con modificaciones (07-06-2016 CORDIS 2016IE8648)
LUZ MARINA GORDILLO SALINAS (coordinadora)
Ponencia positiva (07-06-2016 CORDIS 2016IE8635)</v>
      </c>
      <c r="J21" s="29" t="str">
        <f>TOTAL!H30</f>
        <v>Se archiva conforme el artículo 80 del Acuerdo 348 de 2008 - Reglamento Interno (no fue discutido al término de las sesiones en que fue presentado)</v>
      </c>
      <c r="K21" s="3"/>
      <c r="L21" s="11"/>
      <c r="M21" s="11">
        <v>1</v>
      </c>
      <c r="N21" s="11"/>
      <c r="O21" s="11">
        <v>1</v>
      </c>
      <c r="P21" s="11"/>
      <c r="Q21" s="11"/>
      <c r="R21" s="9"/>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row>
    <row r="22" spans="1:125" s="12" customFormat="1" ht="141.75" customHeight="1" thickBot="1">
      <c r="A22" s="48"/>
      <c r="B22" s="12">
        <v>12</v>
      </c>
      <c r="C22" s="29" t="str">
        <f>TOTAL!A31</f>
        <v>227</v>
      </c>
      <c r="D22" s="29">
        <f>TOTAL!B31</f>
        <v>42496</v>
      </c>
      <c r="E22" s="29">
        <f>TOTAL!C31</f>
        <v>42509</v>
      </c>
      <c r="F22" s="29" t="str">
        <f>TOTAL!D31</f>
        <v>"por el cual se crea el portal Aquí su plata se ve".</v>
      </c>
      <c r="G22" s="29" t="str">
        <f>TOTAL!E31</f>
        <v>BANCADA PARTIDO LIBERAL
Hs.Cs. Horacio José Serpa Moncada
Luz Marina Gordillo
Armando Gutiérrez González
Germán garcía Maya
Jorge Durán Silva
</v>
      </c>
      <c r="H22" s="29" t="str">
        <f>TOTAL!F31</f>
        <v>Hs.Cs.
ÁLVARO JOSÉ ARGOTE MUÑOZ
NELSON CUBIDES SALAZAR (coordinador)
NOTIFICACIÓN 20 DE MAYO
VENCE 07 DE JUNIO</v>
      </c>
      <c r="I22" s="29" t="str">
        <f>TOTAL!G31</f>
        <v>Hs.Cs.Hs.Cs.
ÁLVARO JOSÉ ARGOTE MUÑOZ
Ponencia negativa ( 07-06-2016)
NELSON CUBIDES SALAZAR (coordinador)
Ponencia negativa (07-06-2016)</v>
      </c>
      <c r="J22" s="29" t="str">
        <f>TOTAL!H31</f>
        <v>Se archiva conforme el artículo 80 del Acuerdo 348 de 2008 - Reglamento Interno (no fue discutido al término de las sesiones en que fue presentado)</v>
      </c>
      <c r="K22" s="3"/>
      <c r="L22" s="11"/>
      <c r="M22" s="11">
        <v>1</v>
      </c>
      <c r="N22" s="11"/>
      <c r="O22" s="11">
        <v>1</v>
      </c>
      <c r="P22" s="11"/>
      <c r="Q22" s="11"/>
      <c r="R22" s="9">
        <v>1</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row>
    <row r="23" spans="1:10" ht="162.75" customHeight="1">
      <c r="A23" s="63"/>
      <c r="B23" s="64">
        <v>13</v>
      </c>
      <c r="C23" s="85" t="s">
        <v>115</v>
      </c>
      <c r="D23" s="29">
        <f>TOTAL!B32</f>
        <v>42496</v>
      </c>
      <c r="E23" s="29">
        <f>TOTAL!C32</f>
        <v>42509</v>
      </c>
      <c r="F23" s="29" t="str">
        <f>TOTAL!D32</f>
        <v>"Por el cual se adoptan medidas en materia de impuesto predial unificado y se dictan otras disposiciones".</v>
      </c>
      <c r="G23" s="29" t="str">
        <f>TOTAL!E32</f>
        <v>
BANCADA PARTIDO DE ALIANZA VERDE 
Hs.Cs. 
Dora Lucía Bastidas Ubate,
Antonio Eresmid Sanguino Páez, Hosman Yaith Martínez Moreno, 
María Clara Name Ramírez,
 Edward Aníbal Arias Rubio,
Jorge Eduardo Torres Camargo 
</v>
      </c>
      <c r="H23" s="29" t="str">
        <f>TOTAL!F32</f>
        <v>Hs.Cs.
HOLLMAN FELIPE MORRIS RINCÓN
RICARDO ANDRÉS CORREA MOJICA  (coordinador)
ACUMULADO CON LOS PROYECTOS 
145, 149, 160, 171 Y 231</v>
      </c>
      <c r="I23" s="29" t="str">
        <f>TOTAL!G32</f>
        <v>Hs.Cs.
HOLLMAN FELIPE MORRIS RINCÓN
Solicitud de prorroga (02-06-2016)
SE CONCEDE POR 10 DÍAS HÁBILES
Ponencia positiva(21-06-2016)
RICARDO ANDRÉS CORREA MOJICA  (coordinador)
Solicitud de prorroga (07-06-2016)
SE CONCEDE POR 10 DÍAS HÁBILES
Ponencia negativa (21-06-2016)</v>
      </c>
      <c r="J23" s="29" t="str">
        <f>TOTAL!H32</f>
        <v>Se archiva conforme el artículo 80 del Acuerdo 348 de 2008 - Reglamento Interno (no fue discutido al término de las sesiones en que fue presentado)</v>
      </c>
    </row>
    <row r="24" spans="2:10" ht="156.75">
      <c r="B24" s="64"/>
      <c r="C24" s="29" t="str">
        <f>TOTAL!A33</f>
        <v>231</v>
      </c>
      <c r="D24" s="29">
        <f>TOTAL!B33</f>
        <v>42501</v>
      </c>
      <c r="E24" s="29">
        <f>TOTAL!C33</f>
        <v>42509</v>
      </c>
      <c r="F24" s="29" t="str">
        <f>TOTAL!D33</f>
        <v>"Por medio del cual se establecen parámetros en el cobro del Impuesto Predial Unificado y se dictan otras disposiciones".</v>
      </c>
      <c r="G24" s="29" t="str">
        <f>TOTAL!E33</f>
        <v>BANCADA PARTIDO CAMBIO RADICAL
Hs.Cs. 
Julio César Acosta Acosta, Roberto Hinestrosa rey
Jorge Lozada Valderrama, 
César Alfonso García Vargas, 
Juan Felipe Grillo Carrasco,
Rolando Alberto Gonzalez García
José David Castellanos Orjuela</v>
      </c>
      <c r="H24" s="29" t="str">
        <f>TOTAL!F33</f>
        <v>Hs.Cs.
HOLLMAN FELIPE MORRIS RINCÓN
Solicitud de prorroga (02-06-2016)
SE CONCEDE POR 10 DÍAS HÁBILES
RICARDO ANDRÉS CORREA MOJICA  (coordinador)
Solicitud de prorroga (07-06-2016)
SE CONCEDE POR 10 DÍAS HÁBILES
ACUMULADO CON LOS PROYECTOS 
145, 149, 160, 171 Y 228</v>
      </c>
      <c r="I24" s="29" t="str">
        <f>TOTAL!G33</f>
        <v>Hs.Cs.
HOLLMAN FELIPE MORRIS RINCÓN
Solicitud de prorroga (02-06-2016)
SE CONCEDE POR 10 DÍAS HÁBILES
Ponencia positiva (21-06-2016)
RICARDO ANDRÉS CORREA MOJICA  (coordinador)
Solicitud de prorroga (07-06-2016)
SE CONCEDE POR 10 DÍAS HÁBILES
Ponencia negativa (21-06-2016)</v>
      </c>
      <c r="J24" s="29" t="str">
        <f>TOTAL!H33</f>
        <v>Se archiva conforme el artículo 80 del Acuerdo 348 de 2008 - Reglamento Interno (no fue discutido al término de las sesiones en que fue presentado)</v>
      </c>
    </row>
    <row r="25" spans="2:10" ht="15.75">
      <c r="B25" s="64"/>
      <c r="C25" s="18"/>
      <c r="D25" s="29"/>
      <c r="E25" s="12"/>
      <c r="F25" s="30"/>
      <c r="G25" s="65"/>
      <c r="H25" s="66"/>
      <c r="I25" s="67"/>
      <c r="J25" s="68"/>
    </row>
    <row r="26" spans="2:10" ht="15.75">
      <c r="B26" s="64"/>
      <c r="C26" s="18"/>
      <c r="D26" s="29"/>
      <c r="E26" s="69"/>
      <c r="F26" s="30"/>
      <c r="G26" s="70"/>
      <c r="H26" s="71"/>
      <c r="I26" s="72"/>
      <c r="J26" s="73"/>
    </row>
    <row r="27" spans="2:10" ht="15.75">
      <c r="B27" s="64"/>
      <c r="C27" s="18"/>
      <c r="D27" s="29"/>
      <c r="E27" s="69"/>
      <c r="F27" s="30"/>
      <c r="G27" s="70"/>
      <c r="H27" s="71"/>
      <c r="I27" s="72"/>
      <c r="J27" s="73"/>
    </row>
    <row r="28" spans="2:10" ht="15.75">
      <c r="B28" s="64"/>
      <c r="C28" s="18"/>
      <c r="D28" s="29"/>
      <c r="E28" s="69"/>
      <c r="F28" s="30"/>
      <c r="G28" s="70"/>
      <c r="H28" s="71"/>
      <c r="I28" s="72"/>
      <c r="J28" s="73"/>
    </row>
    <row r="29" spans="2:10" ht="15.75">
      <c r="B29" s="64"/>
      <c r="C29" s="18"/>
      <c r="D29" s="64"/>
      <c r="E29" s="69"/>
      <c r="F29" s="30"/>
      <c r="G29" s="70"/>
      <c r="H29" s="71"/>
      <c r="I29" s="72"/>
      <c r="J29" s="73"/>
    </row>
    <row r="30" spans="2:10" ht="15.75">
      <c r="B30" s="64"/>
      <c r="C30" s="18"/>
      <c r="D30" s="64"/>
      <c r="E30" s="69"/>
      <c r="F30" s="30"/>
      <c r="G30" s="70"/>
      <c r="H30" s="71"/>
      <c r="I30" s="72"/>
      <c r="J30" s="73"/>
    </row>
    <row r="31" spans="2:10" ht="15.75">
      <c r="B31" s="64"/>
      <c r="C31" s="18"/>
      <c r="D31" s="64"/>
      <c r="E31" s="69"/>
      <c r="F31" s="74"/>
      <c r="G31" s="70"/>
      <c r="H31" s="71"/>
      <c r="I31" s="72"/>
      <c r="J31" s="73"/>
    </row>
    <row r="32" spans="2:10" ht="15.75">
      <c r="B32" s="64"/>
      <c r="C32" s="18"/>
      <c r="D32" s="64"/>
      <c r="E32" s="69"/>
      <c r="F32" s="74"/>
      <c r="G32" s="70"/>
      <c r="H32" s="71"/>
      <c r="I32" s="72"/>
      <c r="J32" s="73"/>
    </row>
    <row r="33" spans="2:10" ht="15.75">
      <c r="B33" s="64"/>
      <c r="C33" s="18"/>
      <c r="D33" s="64"/>
      <c r="E33" s="69"/>
      <c r="F33" s="74"/>
      <c r="G33" s="70"/>
      <c r="H33" s="71"/>
      <c r="I33" s="72"/>
      <c r="J33" s="73"/>
    </row>
    <row r="34" spans="2:10" ht="15.75">
      <c r="B34" s="64"/>
      <c r="C34" s="18"/>
      <c r="D34" s="64"/>
      <c r="E34" s="69"/>
      <c r="F34" s="74"/>
      <c r="G34" s="70"/>
      <c r="H34" s="71"/>
      <c r="I34" s="72"/>
      <c r="J34" s="73"/>
    </row>
    <row r="35" spans="2:10" ht="15.75">
      <c r="B35" s="64"/>
      <c r="C35" s="18"/>
      <c r="D35" s="64"/>
      <c r="E35" s="69"/>
      <c r="F35" s="74"/>
      <c r="G35" s="70"/>
      <c r="H35" s="71"/>
      <c r="I35" s="72"/>
      <c r="J35" s="73"/>
    </row>
    <row r="36" spans="2:10" ht="15.75">
      <c r="B36" s="64"/>
      <c r="C36" s="18"/>
      <c r="D36" s="64"/>
      <c r="E36" s="69"/>
      <c r="F36" s="74"/>
      <c r="G36" s="70"/>
      <c r="H36" s="71"/>
      <c r="I36" s="72"/>
      <c r="J36" s="73"/>
    </row>
    <row r="37" spans="2:10" ht="15.75">
      <c r="B37" s="64"/>
      <c r="C37" s="18"/>
      <c r="D37" s="64"/>
      <c r="E37" s="69"/>
      <c r="F37" s="74"/>
      <c r="G37" s="70"/>
      <c r="H37" s="71"/>
      <c r="I37" s="72"/>
      <c r="J37" s="73"/>
    </row>
    <row r="38" spans="2:10" ht="15.75">
      <c r="B38" s="64"/>
      <c r="C38" s="18"/>
      <c r="D38" s="64"/>
      <c r="E38" s="69"/>
      <c r="F38" s="74"/>
      <c r="G38" s="70"/>
      <c r="H38" s="71"/>
      <c r="I38" s="72"/>
      <c r="J38" s="73"/>
    </row>
    <row r="39" spans="2:10" ht="15.75">
      <c r="B39" s="64"/>
      <c r="C39" s="18"/>
      <c r="D39" s="64"/>
      <c r="E39" s="69"/>
      <c r="F39" s="74"/>
      <c r="G39" s="70"/>
      <c r="H39" s="71"/>
      <c r="I39" s="72"/>
      <c r="J39" s="73"/>
    </row>
    <row r="40" spans="2:10" ht="15.75">
      <c r="B40" s="64"/>
      <c r="C40" s="18"/>
      <c r="D40" s="64"/>
      <c r="E40" s="69"/>
      <c r="F40" s="74"/>
      <c r="G40" s="70"/>
      <c r="H40" s="71"/>
      <c r="I40" s="72"/>
      <c r="J40" s="73"/>
    </row>
    <row r="41" spans="2:10" ht="15.75">
      <c r="B41" s="64"/>
      <c r="C41" s="18"/>
      <c r="D41" s="64"/>
      <c r="E41" s="69"/>
      <c r="F41" s="74"/>
      <c r="G41" s="70"/>
      <c r="H41" s="71"/>
      <c r="I41" s="72"/>
      <c r="J41" s="73"/>
    </row>
    <row r="42" spans="2:10" ht="15.75">
      <c r="B42" s="64"/>
      <c r="C42" s="18"/>
      <c r="D42" s="64"/>
      <c r="E42" s="69"/>
      <c r="F42" s="74"/>
      <c r="G42" s="70"/>
      <c r="H42" s="71"/>
      <c r="I42" s="72"/>
      <c r="J42" s="73"/>
    </row>
    <row r="43" spans="2:10" ht="15.75">
      <c r="B43" s="64"/>
      <c r="C43" s="18"/>
      <c r="D43" s="64"/>
      <c r="E43" s="69"/>
      <c r="F43" s="74"/>
      <c r="G43" s="70"/>
      <c r="H43" s="71"/>
      <c r="I43" s="72"/>
      <c r="J43" s="73"/>
    </row>
    <row r="44" spans="2:10" ht="15.75">
      <c r="B44" s="64"/>
      <c r="C44" s="18"/>
      <c r="D44" s="64"/>
      <c r="E44" s="69"/>
      <c r="F44" s="74"/>
      <c r="G44" s="70"/>
      <c r="H44" s="71"/>
      <c r="I44" s="72"/>
      <c r="J44" s="73"/>
    </row>
    <row r="45" spans="2:10" ht="15.75">
      <c r="B45" s="64"/>
      <c r="C45" s="18"/>
      <c r="D45" s="64"/>
      <c r="E45" s="69"/>
      <c r="F45" s="74"/>
      <c r="G45" s="70"/>
      <c r="H45" s="71"/>
      <c r="I45" s="72"/>
      <c r="J45" s="73"/>
    </row>
    <row r="46" spans="2:10" ht="15.75">
      <c r="B46" s="64"/>
      <c r="C46" s="18"/>
      <c r="D46" s="64"/>
      <c r="E46" s="69"/>
      <c r="F46" s="74"/>
      <c r="G46" s="70"/>
      <c r="H46" s="71"/>
      <c r="I46" s="72"/>
      <c r="J46" s="73"/>
    </row>
    <row r="47" spans="2:10" ht="15.75">
      <c r="B47" s="64"/>
      <c r="C47" s="18"/>
      <c r="D47" s="64"/>
      <c r="E47" s="69"/>
      <c r="F47" s="74"/>
      <c r="G47" s="70"/>
      <c r="H47" s="71"/>
      <c r="I47" s="72"/>
      <c r="J47" s="73"/>
    </row>
    <row r="48" spans="2:10" ht="15.75">
      <c r="B48" s="64"/>
      <c r="C48" s="18"/>
      <c r="D48" s="64"/>
      <c r="E48" s="69"/>
      <c r="F48" s="74"/>
      <c r="G48" s="70"/>
      <c r="H48" s="71"/>
      <c r="I48" s="72"/>
      <c r="J48" s="73"/>
    </row>
    <row r="49" spans="2:10" ht="15.75">
      <c r="B49" s="64"/>
      <c r="C49" s="18"/>
      <c r="D49" s="64"/>
      <c r="E49" s="69"/>
      <c r="F49" s="74"/>
      <c r="G49" s="70"/>
      <c r="H49" s="71"/>
      <c r="I49" s="72"/>
      <c r="J49" s="73"/>
    </row>
    <row r="50" spans="2:10" ht="15.75">
      <c r="B50" s="64"/>
      <c r="C50" s="18"/>
      <c r="D50" s="64"/>
      <c r="E50" s="69"/>
      <c r="F50" s="74"/>
      <c r="G50" s="70"/>
      <c r="H50" s="71"/>
      <c r="I50" s="72"/>
      <c r="J50" s="73"/>
    </row>
    <row r="51" spans="2:10" ht="15.75">
      <c r="B51" s="64"/>
      <c r="C51" s="18"/>
      <c r="D51" s="64"/>
      <c r="E51" s="69"/>
      <c r="F51" s="74"/>
      <c r="G51" s="70"/>
      <c r="H51" s="71"/>
      <c r="I51" s="72"/>
      <c r="J51" s="73"/>
    </row>
    <row r="52" spans="2:10" ht="15.75">
      <c r="B52" s="64"/>
      <c r="C52" s="18"/>
      <c r="D52" s="64"/>
      <c r="E52" s="69"/>
      <c r="F52" s="74"/>
      <c r="G52" s="70"/>
      <c r="H52" s="71"/>
      <c r="I52" s="72"/>
      <c r="J52" s="73"/>
    </row>
    <row r="53" spans="2:10" ht="15.75">
      <c r="B53" s="64"/>
      <c r="C53" s="18"/>
      <c r="D53" s="64"/>
      <c r="E53" s="69"/>
      <c r="F53" s="74"/>
      <c r="G53" s="70"/>
      <c r="H53" s="71"/>
      <c r="I53" s="72"/>
      <c r="J53" s="73"/>
    </row>
    <row r="54" spans="2:10" ht="15.75">
      <c r="B54" s="64"/>
      <c r="C54" s="18"/>
      <c r="D54" s="64"/>
      <c r="E54" s="69"/>
      <c r="F54" s="74"/>
      <c r="G54" s="70"/>
      <c r="H54" s="71"/>
      <c r="I54" s="72"/>
      <c r="J54" s="73"/>
    </row>
    <row r="55" spans="2:10" ht="15.75">
      <c r="B55" s="64"/>
      <c r="C55" s="18"/>
      <c r="D55" s="64"/>
      <c r="E55" s="69"/>
      <c r="F55" s="74"/>
      <c r="G55" s="70"/>
      <c r="H55" s="71"/>
      <c r="I55" s="72"/>
      <c r="J55" s="73"/>
    </row>
    <row r="56" spans="2:10" ht="15.75">
      <c r="B56" s="64"/>
      <c r="C56" s="18"/>
      <c r="D56" s="64"/>
      <c r="E56" s="69"/>
      <c r="F56" s="74"/>
      <c r="G56" s="70"/>
      <c r="H56" s="71"/>
      <c r="I56" s="72"/>
      <c r="J56" s="73"/>
    </row>
    <row r="57" spans="2:10" ht="15.75">
      <c r="B57" s="64"/>
      <c r="C57" s="18"/>
      <c r="D57" s="64"/>
      <c r="E57" s="69"/>
      <c r="F57" s="74"/>
      <c r="G57" s="70"/>
      <c r="H57" s="71"/>
      <c r="I57" s="72"/>
      <c r="J57" s="73"/>
    </row>
    <row r="58" spans="2:10" ht="15.75">
      <c r="B58" s="64"/>
      <c r="C58" s="18"/>
      <c r="D58" s="64"/>
      <c r="E58" s="69"/>
      <c r="F58" s="74"/>
      <c r="G58" s="70"/>
      <c r="H58" s="71"/>
      <c r="I58" s="72"/>
      <c r="J58" s="73"/>
    </row>
    <row r="59" spans="2:10" ht="15.75">
      <c r="B59" s="64"/>
      <c r="C59" s="18"/>
      <c r="D59" s="64"/>
      <c r="E59" s="69"/>
      <c r="F59" s="74"/>
      <c r="G59" s="70"/>
      <c r="H59" s="71"/>
      <c r="I59" s="72"/>
      <c r="J59" s="73"/>
    </row>
    <row r="60" spans="2:10" ht="15.75">
      <c r="B60" s="64"/>
      <c r="C60" s="18"/>
      <c r="D60" s="64"/>
      <c r="E60" s="69"/>
      <c r="F60" s="74"/>
      <c r="G60" s="70"/>
      <c r="H60" s="71"/>
      <c r="I60" s="72"/>
      <c r="J60" s="73"/>
    </row>
    <row r="61" spans="2:10" ht="15.75">
      <c r="B61" s="64"/>
      <c r="C61" s="18"/>
      <c r="D61" s="64"/>
      <c r="E61" s="69"/>
      <c r="F61" s="74"/>
      <c r="G61" s="70"/>
      <c r="H61" s="71"/>
      <c r="I61" s="72"/>
      <c r="J61" s="73"/>
    </row>
    <row r="62" spans="2:10" ht="15.75">
      <c r="B62" s="64"/>
      <c r="C62" s="18"/>
      <c r="D62" s="64"/>
      <c r="E62" s="69"/>
      <c r="F62" s="74"/>
      <c r="G62" s="70"/>
      <c r="H62" s="71"/>
      <c r="I62" s="72"/>
      <c r="J62" s="73"/>
    </row>
    <row r="63" spans="2:10" ht="15.75">
      <c r="B63" s="64"/>
      <c r="C63" s="18"/>
      <c r="D63" s="64"/>
      <c r="E63" s="69"/>
      <c r="F63" s="74"/>
      <c r="G63" s="70"/>
      <c r="H63" s="71"/>
      <c r="I63" s="72"/>
      <c r="J63" s="73"/>
    </row>
    <row r="64" spans="2:10" ht="15.75">
      <c r="B64" s="64"/>
      <c r="C64" s="18"/>
      <c r="D64" s="64"/>
      <c r="E64" s="69"/>
      <c r="F64" s="74"/>
      <c r="G64" s="70"/>
      <c r="H64" s="71"/>
      <c r="I64" s="72"/>
      <c r="J64" s="73"/>
    </row>
    <row r="65" spans="2:10" ht="15.75">
      <c r="B65" s="64"/>
      <c r="C65" s="18"/>
      <c r="D65" s="64"/>
      <c r="E65" s="69"/>
      <c r="F65" s="74"/>
      <c r="G65" s="70"/>
      <c r="H65" s="71"/>
      <c r="I65" s="72"/>
      <c r="J65" s="73"/>
    </row>
    <row r="66" spans="2:10" ht="15.75">
      <c r="B66" s="64"/>
      <c r="C66" s="18"/>
      <c r="D66" s="64"/>
      <c r="E66" s="69"/>
      <c r="F66" s="74"/>
      <c r="G66" s="70"/>
      <c r="H66" s="71"/>
      <c r="I66" s="72"/>
      <c r="J66" s="73"/>
    </row>
    <row r="67" spans="2:10" ht="15.75">
      <c r="B67" s="64"/>
      <c r="C67" s="18"/>
      <c r="D67" s="64"/>
      <c r="E67" s="69"/>
      <c r="F67" s="74"/>
      <c r="G67" s="70"/>
      <c r="H67" s="71"/>
      <c r="I67" s="72"/>
      <c r="J67" s="73"/>
    </row>
    <row r="68" spans="2:10" ht="15.75">
      <c r="B68" s="64"/>
      <c r="C68" s="18"/>
      <c r="D68" s="64"/>
      <c r="E68" s="69"/>
      <c r="F68" s="74"/>
      <c r="G68" s="70"/>
      <c r="H68" s="71"/>
      <c r="I68" s="72"/>
      <c r="J68" s="73"/>
    </row>
    <row r="69" spans="2:10" ht="15.75">
      <c r="B69" s="64"/>
      <c r="C69" s="18"/>
      <c r="D69" s="64"/>
      <c r="E69" s="69"/>
      <c r="F69" s="74"/>
      <c r="G69" s="70"/>
      <c r="H69" s="71"/>
      <c r="I69" s="72"/>
      <c r="J69" s="73"/>
    </row>
    <row r="70" spans="2:10" ht="15.75">
      <c r="B70" s="64"/>
      <c r="C70" s="18"/>
      <c r="D70" s="64"/>
      <c r="E70" s="69"/>
      <c r="F70" s="74"/>
      <c r="G70" s="70"/>
      <c r="H70" s="71"/>
      <c r="I70" s="72"/>
      <c r="J70" s="73"/>
    </row>
    <row r="71" spans="2:10" ht="15.75">
      <c r="B71" s="64"/>
      <c r="C71" s="18"/>
      <c r="D71" s="64"/>
      <c r="E71" s="69"/>
      <c r="F71" s="74"/>
      <c r="G71" s="70"/>
      <c r="H71" s="71"/>
      <c r="I71" s="72"/>
      <c r="J71" s="73"/>
    </row>
    <row r="72" spans="2:10" ht="15.75">
      <c r="B72" s="64"/>
      <c r="C72" s="18"/>
      <c r="D72" s="64"/>
      <c r="E72" s="69"/>
      <c r="F72" s="74"/>
      <c r="G72" s="70"/>
      <c r="H72" s="71"/>
      <c r="I72" s="72"/>
      <c r="J72" s="73"/>
    </row>
    <row r="73" spans="2:10" ht="15.75">
      <c r="B73" s="64"/>
      <c r="C73" s="18"/>
      <c r="D73" s="64"/>
      <c r="E73" s="69"/>
      <c r="F73" s="74"/>
      <c r="G73" s="70"/>
      <c r="H73" s="71"/>
      <c r="I73" s="72"/>
      <c r="J73" s="73"/>
    </row>
    <row r="74" spans="2:10" ht="15.75">
      <c r="B74" s="64"/>
      <c r="C74" s="18"/>
      <c r="D74" s="64"/>
      <c r="E74" s="69"/>
      <c r="F74" s="74"/>
      <c r="G74" s="70"/>
      <c r="H74" s="71"/>
      <c r="I74" s="72"/>
      <c r="J74" s="73"/>
    </row>
    <row r="75" spans="2:10" ht="15.75">
      <c r="B75" s="64"/>
      <c r="C75" s="18"/>
      <c r="D75" s="64"/>
      <c r="E75" s="69"/>
      <c r="F75" s="74"/>
      <c r="G75" s="70"/>
      <c r="H75" s="71"/>
      <c r="I75" s="72"/>
      <c r="J75" s="73"/>
    </row>
    <row r="76" spans="2:10" ht="15.75">
      <c r="B76" s="64"/>
      <c r="C76" s="18"/>
      <c r="D76" s="64"/>
      <c r="E76" s="69"/>
      <c r="F76" s="74"/>
      <c r="G76" s="70"/>
      <c r="H76" s="71"/>
      <c r="I76" s="72"/>
      <c r="J76" s="73"/>
    </row>
    <row r="77" spans="2:10" ht="15.75">
      <c r="B77" s="64"/>
      <c r="C77" s="18"/>
      <c r="D77" s="64"/>
      <c r="E77" s="69"/>
      <c r="F77" s="74"/>
      <c r="G77" s="70"/>
      <c r="H77" s="71"/>
      <c r="I77" s="72"/>
      <c r="J77" s="73"/>
    </row>
    <row r="78" spans="2:10" ht="15.75">
      <c r="B78" s="64"/>
      <c r="C78" s="18"/>
      <c r="D78" s="64"/>
      <c r="E78" s="69"/>
      <c r="F78" s="74"/>
      <c r="G78" s="70"/>
      <c r="H78" s="71"/>
      <c r="I78" s="72"/>
      <c r="J78" s="73"/>
    </row>
    <row r="79" spans="2:10" ht="15.75">
      <c r="B79" s="64"/>
      <c r="C79" s="18"/>
      <c r="D79" s="64"/>
      <c r="E79" s="69"/>
      <c r="F79" s="74"/>
      <c r="G79" s="70"/>
      <c r="H79" s="71"/>
      <c r="I79" s="72"/>
      <c r="J79" s="73"/>
    </row>
    <row r="80" spans="2:10" ht="15.75">
      <c r="B80" s="64"/>
      <c r="C80" s="18"/>
      <c r="D80" s="64"/>
      <c r="E80" s="69"/>
      <c r="F80" s="74"/>
      <c r="G80" s="70"/>
      <c r="H80" s="71"/>
      <c r="I80" s="72"/>
      <c r="J80" s="73"/>
    </row>
    <row r="81" spans="2:10" ht="15.75">
      <c r="B81" s="64"/>
      <c r="C81" s="18"/>
      <c r="D81" s="64"/>
      <c r="E81" s="69"/>
      <c r="F81" s="74"/>
      <c r="G81" s="70"/>
      <c r="H81" s="71"/>
      <c r="I81" s="72"/>
      <c r="J81" s="73"/>
    </row>
    <row r="82" spans="2:10" ht="15.75">
      <c r="B82" s="64"/>
      <c r="C82" s="18"/>
      <c r="D82" s="64"/>
      <c r="E82" s="69"/>
      <c r="F82" s="74"/>
      <c r="G82" s="70"/>
      <c r="H82" s="71"/>
      <c r="I82" s="72"/>
      <c r="J82" s="73"/>
    </row>
    <row r="83" spans="2:10" ht="15.75">
      <c r="B83" s="64"/>
      <c r="C83" s="18"/>
      <c r="D83" s="64"/>
      <c r="E83" s="69"/>
      <c r="F83" s="74"/>
      <c r="G83" s="70"/>
      <c r="H83" s="71"/>
      <c r="I83" s="72"/>
      <c r="J83" s="73"/>
    </row>
    <row r="84" spans="2:10" ht="15.75">
      <c r="B84" s="64"/>
      <c r="C84" s="18"/>
      <c r="D84" s="64"/>
      <c r="E84" s="69"/>
      <c r="F84" s="74"/>
      <c r="G84" s="70"/>
      <c r="H84" s="71"/>
      <c r="I84" s="72"/>
      <c r="J84" s="73"/>
    </row>
    <row r="85" spans="2:10" ht="15.75">
      <c r="B85" s="64"/>
      <c r="C85" s="18"/>
      <c r="D85" s="64"/>
      <c r="E85" s="69"/>
      <c r="F85" s="74"/>
      <c r="G85" s="70"/>
      <c r="H85" s="71"/>
      <c r="I85" s="72"/>
      <c r="J85" s="73"/>
    </row>
    <row r="86" spans="2:10" ht="15.75">
      <c r="B86" s="64"/>
      <c r="C86" s="18"/>
      <c r="D86" s="64"/>
      <c r="E86" s="69"/>
      <c r="F86" s="74"/>
      <c r="G86" s="70"/>
      <c r="H86" s="71"/>
      <c r="I86" s="72"/>
      <c r="J86" s="73"/>
    </row>
    <row r="87" spans="2:10" ht="15.75">
      <c r="B87" s="64"/>
      <c r="C87" s="18"/>
      <c r="D87" s="64"/>
      <c r="E87" s="69"/>
      <c r="F87" s="74"/>
      <c r="G87" s="70"/>
      <c r="H87" s="71"/>
      <c r="I87" s="72"/>
      <c r="J87" s="73"/>
    </row>
    <row r="88" spans="2:10" ht="15.75">
      <c r="B88" s="64"/>
      <c r="C88" s="18"/>
      <c r="D88" s="64"/>
      <c r="E88" s="69"/>
      <c r="F88" s="74"/>
      <c r="G88" s="70"/>
      <c r="H88" s="71"/>
      <c r="I88" s="72"/>
      <c r="J88" s="73"/>
    </row>
    <row r="89" spans="2:10" ht="15.75">
      <c r="B89" s="64"/>
      <c r="C89" s="18"/>
      <c r="D89" s="64"/>
      <c r="E89" s="69"/>
      <c r="F89" s="74"/>
      <c r="G89" s="70"/>
      <c r="H89" s="71"/>
      <c r="I89" s="72"/>
      <c r="J89" s="73"/>
    </row>
    <row r="90" spans="2:10" ht="15.75">
      <c r="B90" s="64"/>
      <c r="C90" s="18"/>
      <c r="D90" s="64"/>
      <c r="E90" s="69"/>
      <c r="F90" s="74"/>
      <c r="G90" s="70"/>
      <c r="H90" s="71"/>
      <c r="I90" s="72"/>
      <c r="J90" s="73"/>
    </row>
    <row r="91" spans="2:10" ht="15.75">
      <c r="B91" s="64"/>
      <c r="C91" s="18"/>
      <c r="D91" s="64"/>
      <c r="E91" s="69"/>
      <c r="F91" s="74"/>
      <c r="G91" s="70"/>
      <c r="H91" s="71"/>
      <c r="I91" s="72"/>
      <c r="J91" s="73"/>
    </row>
    <row r="92" spans="2:10" ht="15.75">
      <c r="B92" s="64"/>
      <c r="C92" s="18"/>
      <c r="D92" s="64"/>
      <c r="E92" s="69"/>
      <c r="F92" s="74"/>
      <c r="G92" s="70"/>
      <c r="H92" s="71"/>
      <c r="I92" s="72"/>
      <c r="J92" s="73"/>
    </row>
    <row r="93" spans="2:10" ht="15.75">
      <c r="B93" s="64"/>
      <c r="C93" s="18"/>
      <c r="D93" s="64"/>
      <c r="E93" s="69"/>
      <c r="F93" s="74"/>
      <c r="G93" s="70"/>
      <c r="H93" s="71"/>
      <c r="I93" s="72"/>
      <c r="J93" s="73"/>
    </row>
    <row r="94" spans="2:10" ht="15.75">
      <c r="B94" s="64"/>
      <c r="C94" s="18"/>
      <c r="D94" s="64"/>
      <c r="E94" s="69"/>
      <c r="F94" s="74"/>
      <c r="G94" s="70"/>
      <c r="H94" s="71"/>
      <c r="I94" s="72"/>
      <c r="J94" s="73"/>
    </row>
    <row r="95" spans="2:10" ht="15.75">
      <c r="B95" s="64"/>
      <c r="C95" s="18"/>
      <c r="D95" s="64"/>
      <c r="E95" s="69"/>
      <c r="F95" s="74"/>
      <c r="G95" s="70"/>
      <c r="H95" s="71"/>
      <c r="I95" s="72"/>
      <c r="J95" s="73"/>
    </row>
    <row r="96" spans="2:10" ht="15.75">
      <c r="B96" s="64"/>
      <c r="C96" s="18"/>
      <c r="D96" s="64"/>
      <c r="E96" s="69"/>
      <c r="F96" s="74"/>
      <c r="G96" s="70"/>
      <c r="H96" s="71"/>
      <c r="I96" s="72"/>
      <c r="J96" s="73"/>
    </row>
    <row r="97" spans="2:10" ht="15.75">
      <c r="B97" s="64"/>
      <c r="C97" s="18"/>
      <c r="D97" s="64"/>
      <c r="E97" s="69"/>
      <c r="F97" s="74"/>
      <c r="G97" s="70"/>
      <c r="H97" s="71"/>
      <c r="I97" s="72"/>
      <c r="J97" s="73"/>
    </row>
    <row r="98" spans="2:10" ht="15.75">
      <c r="B98" s="64"/>
      <c r="C98" s="18"/>
      <c r="D98" s="64"/>
      <c r="E98" s="69"/>
      <c r="F98" s="74"/>
      <c r="G98" s="70"/>
      <c r="H98" s="71"/>
      <c r="I98" s="72"/>
      <c r="J98" s="73"/>
    </row>
    <row r="99" spans="2:10" ht="15.75">
      <c r="B99" s="64"/>
      <c r="C99" s="18"/>
      <c r="D99" s="64"/>
      <c r="E99" s="69"/>
      <c r="F99" s="74"/>
      <c r="G99" s="70"/>
      <c r="H99" s="71"/>
      <c r="I99" s="72"/>
      <c r="J99" s="73"/>
    </row>
    <row r="100" ht="15.75">
      <c r="J100" s="5"/>
    </row>
    <row r="101" ht="15.75">
      <c r="J101" s="5"/>
    </row>
    <row r="102" ht="15.75">
      <c r="J102" s="5"/>
    </row>
    <row r="103" ht="15.75">
      <c r="J103" s="5"/>
    </row>
    <row r="104" ht="15.75">
      <c r="J104" s="5"/>
    </row>
    <row r="105" ht="15.75">
      <c r="J105" s="5"/>
    </row>
    <row r="106" ht="15.75">
      <c r="J106" s="5"/>
    </row>
    <row r="107" ht="15.75">
      <c r="J107" s="5"/>
    </row>
    <row r="108" ht="15.75">
      <c r="J108" s="5"/>
    </row>
    <row r="109" ht="15.75">
      <c r="J109" s="5"/>
    </row>
    <row r="110" ht="15.75">
      <c r="J110" s="5"/>
    </row>
    <row r="111" ht="15.75">
      <c r="J111" s="5"/>
    </row>
    <row r="112" ht="15.75">
      <c r="J112" s="5"/>
    </row>
    <row r="113" ht="15.75">
      <c r="J113" s="5"/>
    </row>
    <row r="114" ht="15.75">
      <c r="J114" s="5"/>
    </row>
    <row r="115" ht="15.75">
      <c r="J115" s="5"/>
    </row>
    <row r="116" ht="15.75">
      <c r="J116" s="5"/>
    </row>
    <row r="117" ht="15.75">
      <c r="J117" s="5"/>
    </row>
    <row r="118" ht="15.75">
      <c r="J118" s="5"/>
    </row>
    <row r="119" ht="15.75">
      <c r="J119" s="5"/>
    </row>
    <row r="120" ht="15.75">
      <c r="J120" s="5"/>
    </row>
    <row r="121" ht="15.75">
      <c r="J121" s="5"/>
    </row>
    <row r="122" ht="15.75">
      <c r="J122" s="5"/>
    </row>
    <row r="123" ht="15.75">
      <c r="J123" s="5"/>
    </row>
    <row r="124" ht="15.75">
      <c r="J124" s="5"/>
    </row>
    <row r="125" ht="15.75">
      <c r="J125" s="5"/>
    </row>
    <row r="126" ht="15.75">
      <c r="J126" s="5"/>
    </row>
    <row r="127" ht="15.75">
      <c r="J127" s="5"/>
    </row>
    <row r="128" ht="15.75">
      <c r="J128" s="5"/>
    </row>
    <row r="129" ht="15.75">
      <c r="J129" s="5"/>
    </row>
    <row r="130" ht="15.75">
      <c r="J130" s="5"/>
    </row>
    <row r="131" ht="15.75">
      <c r="J131" s="5"/>
    </row>
    <row r="132" ht="15.75">
      <c r="J132" s="5"/>
    </row>
    <row r="133" ht="15.75">
      <c r="J133" s="5"/>
    </row>
    <row r="134" ht="15.75">
      <c r="J134" s="5"/>
    </row>
    <row r="135" ht="15.75">
      <c r="J135" s="5"/>
    </row>
    <row r="136" ht="15.75">
      <c r="J136" s="5"/>
    </row>
    <row r="137" ht="15.75">
      <c r="J137" s="5"/>
    </row>
    <row r="138" ht="15.75">
      <c r="J138" s="5"/>
    </row>
    <row r="139" ht="15.75">
      <c r="J139" s="5"/>
    </row>
    <row r="140" ht="15.75">
      <c r="J140" s="5"/>
    </row>
    <row r="141" ht="15.75">
      <c r="J141" s="5"/>
    </row>
    <row r="142" ht="15.75">
      <c r="J142" s="5"/>
    </row>
    <row r="143" ht="15.75">
      <c r="J143" s="5"/>
    </row>
    <row r="144" ht="15.75">
      <c r="J144" s="5"/>
    </row>
    <row r="145" ht="15.75">
      <c r="J145" s="5"/>
    </row>
    <row r="146" ht="15.75">
      <c r="J146" s="5"/>
    </row>
    <row r="147" ht="15.75">
      <c r="J147" s="5"/>
    </row>
    <row r="148" ht="15.75">
      <c r="J148" s="5"/>
    </row>
    <row r="149" ht="15.75">
      <c r="J149" s="5"/>
    </row>
    <row r="150" ht="15.75">
      <c r="J150" s="5"/>
    </row>
    <row r="151" ht="15.75">
      <c r="J151" s="5"/>
    </row>
    <row r="152" ht="15.75">
      <c r="J152" s="5"/>
    </row>
    <row r="153" ht="15.75">
      <c r="J153" s="5"/>
    </row>
    <row r="154" ht="15.75">
      <c r="J154" s="5"/>
    </row>
    <row r="155" ht="15.75">
      <c r="J155" s="5"/>
    </row>
    <row r="156" ht="15.75">
      <c r="J156" s="5"/>
    </row>
    <row r="157" ht="15.75">
      <c r="J157" s="5"/>
    </row>
    <row r="158" ht="15.75">
      <c r="J158" s="5"/>
    </row>
    <row r="159" ht="15.75">
      <c r="J159" s="5"/>
    </row>
    <row r="160" ht="15.75">
      <c r="J160" s="5"/>
    </row>
    <row r="161" ht="15.75">
      <c r="J161" s="5"/>
    </row>
    <row r="162" ht="15.75">
      <c r="J162" s="5"/>
    </row>
    <row r="163" ht="15.75">
      <c r="J163" s="5"/>
    </row>
    <row r="164" ht="15.75">
      <c r="J164" s="5"/>
    </row>
    <row r="165" ht="15.75">
      <c r="J165" s="5"/>
    </row>
    <row r="166" ht="15.75">
      <c r="J166" s="5"/>
    </row>
    <row r="167" ht="15.75">
      <c r="J167" s="5"/>
    </row>
    <row r="168" ht="15.75">
      <c r="J168" s="5"/>
    </row>
    <row r="169" ht="15.75">
      <c r="J169" s="5"/>
    </row>
    <row r="170" ht="15.75">
      <c r="J170" s="5"/>
    </row>
    <row r="171" ht="15.75">
      <c r="J171" s="5"/>
    </row>
    <row r="172" ht="15.75">
      <c r="J172" s="5"/>
    </row>
    <row r="173" ht="15.75">
      <c r="J173" s="5"/>
    </row>
    <row r="174" ht="15.75">
      <c r="J174" s="5"/>
    </row>
    <row r="175" ht="15.75">
      <c r="J175" s="5"/>
    </row>
    <row r="176" ht="15.75">
      <c r="J176" s="5"/>
    </row>
    <row r="177" ht="15.75">
      <c r="J177" s="5"/>
    </row>
    <row r="178" ht="15.75">
      <c r="J178" s="5"/>
    </row>
    <row r="179" ht="15.75">
      <c r="J179" s="5"/>
    </row>
    <row r="180" ht="15.75">
      <c r="J180" s="5"/>
    </row>
    <row r="181" ht="15.75">
      <c r="J181" s="5"/>
    </row>
    <row r="182" ht="15.75">
      <c r="J182" s="5"/>
    </row>
    <row r="183" ht="15.75">
      <c r="J183" s="5"/>
    </row>
    <row r="184" ht="15.75">
      <c r="J184" s="5"/>
    </row>
    <row r="185" ht="15.75">
      <c r="J185" s="5"/>
    </row>
    <row r="186" ht="15.75">
      <c r="J186" s="5"/>
    </row>
    <row r="187" ht="15.75">
      <c r="J187" s="5"/>
    </row>
    <row r="188" ht="15.75">
      <c r="J188" s="5"/>
    </row>
    <row r="189" ht="15.75">
      <c r="J189" s="5"/>
    </row>
    <row r="190" ht="15.75">
      <c r="J190" s="5"/>
    </row>
    <row r="191" ht="15.75">
      <c r="J191" s="5"/>
    </row>
    <row r="192" ht="15.75">
      <c r="J192" s="5"/>
    </row>
    <row r="193" ht="15.75">
      <c r="J193" s="5"/>
    </row>
    <row r="194" ht="15.75">
      <c r="J194" s="5"/>
    </row>
    <row r="195" ht="15.75">
      <c r="J195" s="5"/>
    </row>
    <row r="196" ht="15.75">
      <c r="J196" s="5"/>
    </row>
    <row r="197" ht="15.75">
      <c r="J197" s="5"/>
    </row>
    <row r="198" ht="15.75">
      <c r="J198" s="5"/>
    </row>
    <row r="199" ht="15.75">
      <c r="J199" s="5"/>
    </row>
    <row r="200" ht="15.75">
      <c r="J200" s="5"/>
    </row>
    <row r="201" ht="15.75">
      <c r="J201" s="5"/>
    </row>
    <row r="202" ht="15.75">
      <c r="J202" s="5"/>
    </row>
    <row r="203" ht="15.75">
      <c r="J203" s="5"/>
    </row>
    <row r="204" ht="15.75">
      <c r="J204" s="5"/>
    </row>
    <row r="205" ht="15.75">
      <c r="J205" s="5"/>
    </row>
    <row r="206" ht="15.75">
      <c r="J206" s="5"/>
    </row>
    <row r="207" ht="15.75">
      <c r="J207" s="5"/>
    </row>
  </sheetData>
  <sheetProtection/>
  <mergeCells count="6">
    <mergeCell ref="C1:D3"/>
    <mergeCell ref="E1:I1"/>
    <mergeCell ref="E2:I3"/>
    <mergeCell ref="C4:J4"/>
    <mergeCell ref="C5:J5"/>
    <mergeCell ref="C8:J8"/>
  </mergeCells>
  <printOptions horizontalCentered="1" verticalCentered="1"/>
  <pageMargins left="0" right="0" top="0" bottom="0" header="0" footer="0"/>
  <pageSetup fitToHeight="2" fitToWidth="1" horizontalDpi="600" verticalDpi="600" orientation="landscape" paperSize="14" scale="5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T207"/>
  <sheetViews>
    <sheetView view="pageBreakPreview" zoomScale="60" zoomScaleNormal="70" workbookViewId="0" topLeftCell="A1">
      <pane ySplit="10" topLeftCell="A18" activePane="bottomLeft" state="frozen"/>
      <selection pane="topLeft" activeCell="A1" sqref="A1"/>
      <selection pane="bottomLeft" activeCell="B21" sqref="B21"/>
    </sheetView>
  </sheetViews>
  <sheetFormatPr defaultColWidth="11.421875" defaultRowHeight="12.75"/>
  <cols>
    <col min="1" max="1" width="6.7109375" style="1" customWidth="1"/>
    <col min="2" max="2" width="9.00390625" style="8" customWidth="1"/>
    <col min="3" max="3" width="24.7109375" style="1" customWidth="1"/>
    <col min="4" max="4" width="15.57421875" style="1" customWidth="1"/>
    <col min="5" max="5" width="39.00390625" style="4" customWidth="1"/>
    <col min="6" max="6" width="38.140625" style="6" customWidth="1"/>
    <col min="7" max="7" width="66.00390625" style="13" customWidth="1"/>
    <col min="8" max="8" width="74.140625" style="14" customWidth="1"/>
    <col min="9" max="9" width="31.8515625" style="7" customWidth="1"/>
    <col min="10" max="10" width="5.28125" style="1" customWidth="1"/>
    <col min="11" max="11" width="11.28125" style="1" hidden="1" customWidth="1"/>
    <col min="12" max="12" width="11.8515625" style="1" hidden="1" customWidth="1"/>
    <col min="13" max="13" width="11.28125" style="1" hidden="1" customWidth="1"/>
    <col min="14" max="15" width="13.140625" style="1" hidden="1" customWidth="1"/>
    <col min="16" max="16" width="12.00390625" style="1" hidden="1" customWidth="1"/>
    <col min="17" max="17" width="12.28125" style="10" hidden="1" customWidth="1"/>
    <col min="18" max="18" width="11.421875" style="1" hidden="1" customWidth="1"/>
    <col min="19" max="20" width="0" style="1" hidden="1" customWidth="1"/>
    <col min="21" max="16384" width="11.421875" style="1" customWidth="1"/>
  </cols>
  <sheetData>
    <row r="1" spans="2:9" ht="24" customHeight="1">
      <c r="B1" s="145" t="s">
        <v>14</v>
      </c>
      <c r="C1" s="145"/>
      <c r="D1" s="146" t="s">
        <v>12</v>
      </c>
      <c r="E1" s="146"/>
      <c r="F1" s="146"/>
      <c r="G1" s="146"/>
      <c r="H1" s="146"/>
      <c r="I1" s="15" t="s">
        <v>13</v>
      </c>
    </row>
    <row r="2" spans="2:9" ht="22.5" customHeight="1">
      <c r="B2" s="145"/>
      <c r="C2" s="145"/>
      <c r="D2" s="147" t="s">
        <v>0</v>
      </c>
      <c r="E2" s="147"/>
      <c r="F2" s="147"/>
      <c r="G2" s="147"/>
      <c r="H2" s="147"/>
      <c r="I2" s="15" t="s">
        <v>10</v>
      </c>
    </row>
    <row r="3" spans="2:9" ht="30.75" customHeight="1">
      <c r="B3" s="145"/>
      <c r="C3" s="145"/>
      <c r="D3" s="147"/>
      <c r="E3" s="147"/>
      <c r="F3" s="147"/>
      <c r="G3" s="147"/>
      <c r="H3" s="147"/>
      <c r="I3" s="15" t="s">
        <v>11</v>
      </c>
    </row>
    <row r="4" spans="2:9" ht="15.75">
      <c r="B4" s="143" t="s">
        <v>9</v>
      </c>
      <c r="C4" s="143"/>
      <c r="D4" s="143"/>
      <c r="E4" s="143"/>
      <c r="F4" s="143"/>
      <c r="G4" s="143"/>
      <c r="H4" s="143"/>
      <c r="I4" s="143"/>
    </row>
    <row r="5" spans="2:9" ht="15.75">
      <c r="B5" s="144" t="s">
        <v>23</v>
      </c>
      <c r="C5" s="144"/>
      <c r="D5" s="144"/>
      <c r="E5" s="144"/>
      <c r="F5" s="144"/>
      <c r="G5" s="144"/>
      <c r="H5" s="144"/>
      <c r="I5" s="144"/>
    </row>
    <row r="6" spans="2:9" ht="15.75">
      <c r="B6" s="4"/>
      <c r="C6" s="4"/>
      <c r="D6" s="4"/>
      <c r="F6" s="4"/>
      <c r="G6" s="4"/>
      <c r="H6" s="4"/>
      <c r="I6" s="4"/>
    </row>
    <row r="7" spans="2:9" ht="15.75">
      <c r="B7" s="148" t="s">
        <v>26</v>
      </c>
      <c r="C7" s="148"/>
      <c r="D7" s="148"/>
      <c r="E7" s="148"/>
      <c r="F7" s="148"/>
      <c r="G7" s="148"/>
      <c r="H7" s="148"/>
      <c r="I7" s="148"/>
    </row>
    <row r="8" spans="2:9" ht="24" customHeight="1">
      <c r="B8" s="142" t="s">
        <v>8</v>
      </c>
      <c r="C8" s="142"/>
      <c r="D8" s="142"/>
      <c r="E8" s="142"/>
      <c r="F8" s="142"/>
      <c r="G8" s="142"/>
      <c r="H8" s="142"/>
      <c r="I8" s="142"/>
    </row>
    <row r="9" spans="2:9" ht="24" customHeight="1" thickBot="1">
      <c r="B9" s="17"/>
      <c r="C9" s="17"/>
      <c r="D9" s="17"/>
      <c r="E9" s="17"/>
      <c r="F9" s="17"/>
      <c r="G9" s="17"/>
      <c r="H9" s="17"/>
      <c r="I9" s="17"/>
    </row>
    <row r="10" spans="2:17" ht="58.5" customHeight="1" thickBot="1">
      <c r="B10" s="98" t="s">
        <v>238</v>
      </c>
      <c r="C10" s="98" t="s">
        <v>16</v>
      </c>
      <c r="D10" s="98" t="s">
        <v>17</v>
      </c>
      <c r="E10" s="98" t="s">
        <v>18</v>
      </c>
      <c r="F10" s="98" t="s">
        <v>19</v>
      </c>
      <c r="G10" s="98" t="s">
        <v>20</v>
      </c>
      <c r="H10" s="98" t="s">
        <v>21</v>
      </c>
      <c r="I10" s="98" t="s">
        <v>22</v>
      </c>
      <c r="K10" s="2" t="s">
        <v>3</v>
      </c>
      <c r="L10" s="2" t="s">
        <v>5</v>
      </c>
      <c r="M10" s="2" t="s">
        <v>6</v>
      </c>
      <c r="N10" s="2" t="s">
        <v>1</v>
      </c>
      <c r="O10" s="2" t="s">
        <v>7</v>
      </c>
      <c r="P10" s="2" t="s">
        <v>2</v>
      </c>
      <c r="Q10" s="9" t="s">
        <v>4</v>
      </c>
    </row>
    <row r="11" spans="1:124" s="12" customFormat="1" ht="165" customHeight="1" thickBot="1">
      <c r="A11" s="103">
        <v>1</v>
      </c>
      <c r="B11" s="99">
        <f>IF(TOTAL!A34=0,"",TOTAL!A34)</f>
        <v>240</v>
      </c>
      <c r="C11" s="96">
        <f>IF(TOTAL!B34=0,"",TOTAL!B34)</f>
        <v>42537</v>
      </c>
      <c r="D11" s="100">
        <v>42586</v>
      </c>
      <c r="E11" s="99" t="str">
        <f>IF(TOTAL!D34=0,"",TOTAL!D34)</f>
        <v>“Por el cual se autoriza el reconocimiento de un estímulo económico a las y los docentes y docentes directivos  distritales que se vinculen a los programas de jornada de 40 horas y jornadas únicas escolar y media fortalecida en Bogotá D.C”</v>
      </c>
      <c r="F11" s="99" t="str">
        <f>IF(TOTAL!E34=0,"",TOTAL!E34)</f>
        <v>BANCADA PARTIDO POLO DEMOCRÁTICO ALTERNATIVO                                           Hs.Cs. 
Álvaro José Argote Muñoz
Celio Nieves Herrera
Venus Albeiro Silva
Manuel Sarmiento Arguello
Nelson Castro Rodríguez</v>
      </c>
      <c r="G11" s="99" t="str">
        <f>IF(TOTAL!F34=0,"",TOTAL!F34)</f>
        <v>Hs. Cs.
ROLANDO ALBERTO GONZÁLEZ
NELSON CUBIDES SALAZAR (Coordinador)</v>
      </c>
      <c r="H11" s="99" t="str">
        <f>IF(TOTAL!G34=0,"",TOTAL!G34)</f>
        <v>Hs. Cs.
ROLANDO ALBERTO GONZÁLEZ
NELSON CUBIDES SALAZAR (Coordinador)
ponencia conjunta Positiva (22-08-2016)</v>
      </c>
      <c r="I11" s="99" t="str">
        <f>IF(TOTAL!H34=0,"",TOTAL!H34)</f>
        <v>PRIORIZADA
1-SEPTIEMBRE-2016</v>
      </c>
      <c r="J11" s="3"/>
      <c r="K11" s="11"/>
      <c r="L11" s="11"/>
      <c r="M11" s="11"/>
      <c r="N11" s="11"/>
      <c r="O11" s="11"/>
      <c r="P11" s="11"/>
      <c r="Q11" s="9"/>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row>
    <row r="12" spans="1:124" s="12" customFormat="1" ht="162.75" thickBot="1">
      <c r="A12" s="103">
        <v>2</v>
      </c>
      <c r="B12" s="99">
        <f>IF(TOTAL!A35=0,"",TOTAL!A35)</f>
        <v>268</v>
      </c>
      <c r="C12" s="96">
        <f>IF(TOTAL!B35=0,"",TOTAL!B35)</f>
        <v>42552</v>
      </c>
      <c r="D12" s="100">
        <v>42586</v>
      </c>
      <c r="E12" s="99" t="str">
        <f>IF(TOTAL!D35=0,"",TOTAL!D35)</f>
        <v>“Por el cual se modifica parcialmente el acuerdo 469 de 2011”</v>
      </c>
      <c r="F12" s="99" t="str">
        <f>IF(TOTAL!E35=0,"",TOTAL!E35)</f>
        <v>BANCADA PARTIDO LIBERAL
Hs.Cs. Horacio José Serpa Moncada
Luz Marina Gordillo
Armando Gutiérrez González
Germán garcía Maya
Jorge Durán Silva
</v>
      </c>
      <c r="G12" s="99" t="str">
        <f>IF(TOTAL!F35=0,"",TOTAL!F35)</f>
        <v>Hs. Cs
RICARDO ANDRÉS CORREA MOJICA
RUBÉN DARÍO TORRADO PACHECO (Coordinador)
ACUMULADO CON LOS PROYECTOS DE ACUERDO 269, 270, 271, 274, 275
JAIRO CARDOZO SALAZAR (ponente de bancada)</v>
      </c>
      <c r="H12" s="99" t="str">
        <f>IF(TOTAL!G35=0,"",TOTAL!G35)</f>
        <v>Hs. Cs
RICARDO ANDRÉS CORREA MOJICA
RUBÉN DARÍO TORRADO PACHECO (Coordinador)
ponencia conjunta Negativa (22-08-2016)
A LOS PROYECTOS DE ACUERDO 269, 270, 271, 274, 275 ACUMULADO
</v>
      </c>
      <c r="I12" s="101">
        <f>IF(TOTAL!H35=0,"",TOTAL!H35)</f>
      </c>
      <c r="J12" s="3"/>
      <c r="K12" s="11"/>
      <c r="L12" s="11"/>
      <c r="M12" s="11"/>
      <c r="N12" s="11"/>
      <c r="O12" s="11"/>
      <c r="P12" s="11"/>
      <c r="Q12" s="9"/>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row>
    <row r="13" spans="1:124" s="24" customFormat="1" ht="144.75" thickBot="1">
      <c r="A13" s="103">
        <v>3</v>
      </c>
      <c r="B13" s="99">
        <f>IF(TOTAL!A36=0,"",TOTAL!A36)</f>
        <v>269</v>
      </c>
      <c r="C13" s="96">
        <f>IF(TOTAL!B36=0,"",TOTAL!B36)</f>
        <v>42552</v>
      </c>
      <c r="D13" s="100">
        <v>42586</v>
      </c>
      <c r="E13" s="99" t="str">
        <f>IF(TOTAL!D36=0,"",TOTAL!D36)</f>
        <v>“Por el cual se establecen las medidas de alivio tributario en materia de impuesto Predial y avaluo Catastral en el Distrito Capital”</v>
      </c>
      <c r="F13" s="99" t="str">
        <f>IF(TOTAL!E36=0,"",TOTAL!E36)</f>
        <v>BANCADA MOVIMIENTO POLITICO MIRA
Hs.Cs. Gloria Stella Díaz Ortiz
Jairo Cardozo Salazar</v>
      </c>
      <c r="G13" s="99" t="str">
        <f>IF(TOTAL!F36=0,"",TOTAL!F36)</f>
        <v>Hs. Cs
RICARDO ANDRÉS CORREA MOJICA
RUBÉN DARÍO TORRADO PACHECO (Coordinador)
ACUMULADO CON LOS PROYECTOS DE ACUERDO 268, 270, 271, 274, 275
JAIRO CARDOZO SALAZAR (ponente de bancada)</v>
      </c>
      <c r="H13" s="99" t="str">
        <f>IF(TOTAL!G36=0,"",TOTAL!G36)</f>
        <v>Hs. Cs
RICARDO ANDRÉS CORREA MOJICA
RUBÉN DARÍO TORRADO PACHECO (Coordinador)
ponencia conjunta Negativa (22-08-2016)
A LOS PROYECTOS DE ACUERDO 268, 270, 271, 274, 275
JAIRO CARDOZO SALAZAR (ponente de bancada)
Ponencia positiva (19-08-2016 CORDIS 2016IE12468)</v>
      </c>
      <c r="I13" s="99" t="str">
        <f>IF(TOTAL!H36=0,"",TOTAL!H36)</f>
        <v>PRIORIZADO
08-AGOSTO-2016</v>
      </c>
      <c r="J13" s="22"/>
      <c r="K13" s="23"/>
      <c r="L13" s="23"/>
      <c r="M13" s="23"/>
      <c r="N13" s="23">
        <v>1</v>
      </c>
      <c r="O13" s="23"/>
      <c r="P13" s="23"/>
      <c r="Q13" s="23"/>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row>
    <row r="14" spans="1:124" s="12" customFormat="1" ht="180.75" thickBot="1">
      <c r="A14" s="103">
        <v>4</v>
      </c>
      <c r="B14" s="99">
        <f>IF(TOTAL!A37=0,"",TOTAL!A37)</f>
        <v>270</v>
      </c>
      <c r="C14" s="96">
        <f>IF(TOTAL!B37=0,"",TOTAL!B37)</f>
        <v>42559</v>
      </c>
      <c r="D14" s="100">
        <v>42586</v>
      </c>
      <c r="E14" s="99" t="str">
        <f>IF(TOTAL!D37=0,"",TOTAL!D37)</f>
        <v>“Por el cual se adoptan medidas en materia de Impuesto Predial Unificado y se dictan otras disposiciones”</v>
      </c>
      <c r="F14" s="99" t="str">
        <f>IF(TOTAL!E37=0,"",TOTAL!E37)</f>
        <v>BANCADA ALIANZA VERDE
Hs.Cs. Dora Lucia Bastidas Ubate,
Antonio Eresmid Sanguino Paez, 
Hosman Yaith Martínez Moreno, 
María Clara Name Ramírez 
Jorge Eduardo Torres Camargo</v>
      </c>
      <c r="G14" s="99" t="str">
        <f>IF(TOTAL!F37=0,"",TOTAL!F37)</f>
        <v>Hs. Cs
RICARDO ANDRÉS CORREA MOJICA
RUBÉN DARÍO TORRADO PACHECO (Coordinador)
ACUMULADO CON LOS PROYECTOS DE ACUERDO 268, 269, 271, 274 y 275
JAIRO CARDOZO SALAZAR (ponente de bancada)</v>
      </c>
      <c r="H14" s="99" t="str">
        <f>IF(TOTAL!G37=0,"",TOTAL!G37)</f>
        <v>Hs. Cs
RICARDO ANDRÉS CORREA MOJICA
RUBÉN DARÍO TORRADO PACHECO (Coordinador)
ponencia conjunta Negativa (22-08-2016)
A LOS PROYECTOS DE ACUERDO 268, 269, 271, 274, 275
</v>
      </c>
      <c r="I14" s="99">
        <f>IF(TOTAL!H37=0,"",TOTAL!H37)</f>
      </c>
      <c r="J14" s="3"/>
      <c r="K14" s="11"/>
      <c r="L14" s="11"/>
      <c r="M14" s="11"/>
      <c r="N14" s="11"/>
      <c r="O14" s="11"/>
      <c r="P14" s="11"/>
      <c r="Q14" s="9"/>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row>
    <row r="15" spans="1:124" s="12" customFormat="1" ht="144.75" thickBot="1">
      <c r="A15" s="103">
        <v>5</v>
      </c>
      <c r="B15" s="99">
        <f>IF(TOTAL!A38=0,"",TOTAL!A38)</f>
        <v>271</v>
      </c>
      <c r="C15" s="96">
        <f>IF(TOTAL!B38=0,"",TOTAL!B38)</f>
        <v>42559</v>
      </c>
      <c r="D15" s="100">
        <v>42586</v>
      </c>
      <c r="E15" s="99" t="str">
        <f>IF(TOTAL!D38=0,"",TOTAL!D38)</f>
        <v>“Por medio del cual se establecen parámetros en el cobro del Impuesto Predial Unificado y se dictan otras disposiciones”</v>
      </c>
      <c r="F15" s="99" t="str">
        <f>IF(TOTAL!E38=0,"",TOTAL!E38)</f>
        <v>H.C. Julio César Acosta Acosta</v>
      </c>
      <c r="G15" s="99" t="str">
        <f>IF(TOTAL!F38=0,"",TOTAL!F38)</f>
        <v>Hs. Cs
RICARDO ANDRÉS CORREA MOJICA
RUBÉN DARÍO TORRADO PACHECO (Coordinador)
ACUMULADO CON LOS PROYECTOS DE ACUERDO 268, 269, 270,  274 y 275
JAIRO CARDOZO SALAZAR (ponente de bancada)</v>
      </c>
      <c r="H15" s="99" t="str">
        <f>IF(TOTAL!G38=0,"",TOTAL!G38)</f>
        <v>Hs. Cs
RICARDO ANDRÉS CORREA MOJICA
RUBÉN DARÍO TORRADO PACHECO (Coordinador)
ponencia conjunta Negativa (22-08-2016)
A LOS PROYECTOS DE ACUERDO 268, 269, 270, 274, 275
</v>
      </c>
      <c r="I15" s="99">
        <f>IF(TOTAL!H38=0,"",TOTAL!H38)</f>
      </c>
      <c r="J15" s="3"/>
      <c r="K15" s="11"/>
      <c r="L15" s="11"/>
      <c r="M15" s="11"/>
      <c r="N15" s="11"/>
      <c r="O15" s="11"/>
      <c r="P15" s="11"/>
      <c r="Q15" s="9"/>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row>
    <row r="16" spans="1:124" s="12" customFormat="1" ht="270.75" thickBot="1">
      <c r="A16" s="103">
        <v>6</v>
      </c>
      <c r="B16" s="99">
        <f>IF(TOTAL!A39=0,"",TOTAL!A39)</f>
        <v>272</v>
      </c>
      <c r="C16" s="96">
        <f>IF(TOTAL!B39=0,"",TOTAL!B39)</f>
        <v>42559</v>
      </c>
      <c r="D16" s="100">
        <v>42586</v>
      </c>
      <c r="E16" s="99" t="str">
        <f>IF(TOTAL!D39=0,"",TOTAL!D39)</f>
        <v>“Por el cual se simplifica el Sistema Tributario Distrital y se dictan otras disposiciones"</v>
      </c>
      <c r="F16" s="99" t="str">
        <f>IF(TOTAL!E39=0,"",TOTAL!E39)</f>
        <v>Doctores Enrique Peñalosa Londoño, 
Alcalde Mayor de Bogotá D.C.
José Alejandro Herrera Lozano, Secretario Distrital de Hacienda (E)</v>
      </c>
      <c r="G16" s="99" t="str">
        <f>IF(TOTAL!F39=0,"",TOTAL!F39)</f>
        <v>Hs.Cs.
PEDRO JULIÁN LÓPEZ SIERRA, 
ROLANDO ALBERTO GONZÁLEZ GARCÍA 
JUAN FELIPE GRILLO CARRASCO (COORDINADOR)
</v>
      </c>
      <c r="H16" s="99" t="str">
        <f>IF(TOTAL!G39=0,"",TOTAL!G39)</f>
        <v>Hs.Cs.
PEDRO JULIÁN LÓPEZ SIERRA, 
ROLANDO ALBERTO GONZÁLEZ GARCÍA 
JUAN FELIPE GRILLO CARRASCO (COORDINADOR)
Ponencia Positiva conjunta con modificaciones
julio 25 de 2016
</v>
      </c>
      <c r="I16" s="99" t="str">
        <f>IF(TOTAL!H39=0,"",TOTAL!H39)</f>
        <v>Foro, 21 y 23 de julio de 2016.
Presentación del Proyecto, 19 de julio de 2016.
Primer debate, 29 de julio de 2016.
Continuación primer debate y aprobación, 30 de julio de 2016.
Devuelto de plenaria para modificar el art. 1, debate y  aprobación proposición sustitutiva,  23 de agosto.</v>
      </c>
      <c r="J16" s="3"/>
      <c r="K16" s="11"/>
      <c r="L16" s="11"/>
      <c r="M16" s="11"/>
      <c r="N16" s="11"/>
      <c r="O16" s="11"/>
      <c r="P16" s="11"/>
      <c r="Q16" s="9"/>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row>
    <row r="17" spans="1:124" s="12" customFormat="1" ht="144.75" thickBot="1">
      <c r="A17" s="103">
        <v>7</v>
      </c>
      <c r="B17" s="99">
        <f>IF(TOTAL!A40=0,"",TOTAL!A40)</f>
        <v>273</v>
      </c>
      <c r="C17" s="96">
        <f>IF(TOTAL!B40=0,"",TOTAL!B40)</f>
        <v>42559</v>
      </c>
      <c r="D17" s="100">
        <v>42586</v>
      </c>
      <c r="E17" s="99" t="str">
        <f>IF(TOTAL!D40=0,"",TOTAL!D40)</f>
        <v>“Por el cual se autoriza un cupo de endeudamiento para la Administración Central y los Establecimientos Públicos del Distrito Capital y se dictan otras disposiciones”</v>
      </c>
      <c r="F17" s="99" t="str">
        <f>IF(TOTAL!E40=0,"",TOTAL!E40)</f>
        <v>Doctores Enrique Peñalosa Londoño,
Alcalde Mayor de Bogotá D.C.
José Alejandro Herrera Lozano, 
Secretario Distrital de Hacienda (E)</v>
      </c>
      <c r="G17" s="99" t="str">
        <f>IF(TOTAL!F40=0,"",TOTAL!F40)</f>
        <v>Hs.Cs.
NELSON ENRIQUE CUBIDES SALAZAR,
DIEGO FERNANDO DEVIA TORRES 
EDWARD ANÍBAL ARIAS RUBIO (COORDINADOR)</v>
      </c>
      <c r="H17" s="99" t="str">
        <f>IF(TOTAL!G40=0,"",TOTAL!G40)</f>
        <v>Hs.Cs.
NELSON ENRIQUE CUBIDES SALAZAR,
DIEGO FERNANDO DEVIA TORRES 
EDWARD ANÍBAL ARIAS RUBIO (COORDINADOR)
Ponencia Positiva conjunta con modificaciones
julio 22 de 2016</v>
      </c>
      <c r="I17" s="99" t="str">
        <f>IF(TOTAL!H40=0,"",TOTAL!H40)</f>
        <v>Presentación del Proyecto, 18 de julio de 2016.
Primer debate, 26 de julio de 2016.
Continuación Primer debate y aprobación, 27 de julio de 2016.</v>
      </c>
      <c r="J17" s="3"/>
      <c r="K17" s="11"/>
      <c r="L17" s="11"/>
      <c r="M17" s="11"/>
      <c r="N17" s="11"/>
      <c r="O17" s="11"/>
      <c r="P17" s="11"/>
      <c r="Q17" s="9"/>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row>
    <row r="18" spans="1:124" s="12" customFormat="1" ht="144.75" thickBot="1">
      <c r="A18" s="103">
        <v>8</v>
      </c>
      <c r="B18" s="99">
        <f>IF(TOTAL!A41=0,"",TOTAL!A41)</f>
        <v>274</v>
      </c>
      <c r="C18" s="96">
        <f>IF(TOTAL!B41=0,"",TOTAL!B41)</f>
        <v>42563</v>
      </c>
      <c r="D18" s="100">
        <v>42586</v>
      </c>
      <c r="E18" s="99" t="str">
        <f>IF(TOTAL!D41=0,"",TOTAL!D41)</f>
        <v>“Por el  cual se modifica el Sistema Tributario y pago del Impuesto Predial y se dictan otras disposiciones</v>
      </c>
      <c r="F18" s="99" t="str">
        <f>IF(TOTAL!E41=0,"",TOTAL!E41)</f>
        <v>H.C. Álvaro José Argote Muñoz</v>
      </c>
      <c r="G18" s="99" t="str">
        <f>IF(TOTAL!F41=0,"",TOTAL!F41)</f>
        <v>Hs. Cs
RICARDO ANDRÉS CORREA MOJICA
RUBÉN DARÍO TORRADO PACHECO (Coordinador)
ACUMULADO CON LOS PROYECTOS DE ACUERDO 268, 269, 270, 271 Y 275
JAIRO CARDOZO SALAZAR (ponente de bancada)</v>
      </c>
      <c r="H18" s="99" t="str">
        <f>IF(TOTAL!G41=0,"",TOTAL!G41)</f>
        <v>Hs. Cs
RICARDO ANDRÉS CORREA MOJICA
RUBÉN DARÍO TORRADO PACHECO (Coordinador)
ponencia conjunta Negativa (22-08-2016)
A LOS PROYECTOS DE ACUERDO 268, 269, 270, 271, 275
JAIRO CARDOZO SALAZAR (ponente de bancada)</v>
      </c>
      <c r="I18" s="99">
        <f>IF(TOTAL!H41=0,"",TOTAL!H41)</f>
      </c>
      <c r="J18" s="3"/>
      <c r="K18" s="11"/>
      <c r="L18" s="11"/>
      <c r="M18" s="11"/>
      <c r="N18" s="11">
        <v>1</v>
      </c>
      <c r="O18" s="11"/>
      <c r="P18" s="11"/>
      <c r="Q18" s="9">
        <v>1</v>
      </c>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row>
    <row r="19" spans="1:124" s="12" customFormat="1" ht="162.75" thickBot="1">
      <c r="A19" s="103">
        <v>9</v>
      </c>
      <c r="B19" s="99">
        <f>IF(TOTAL!A42=0,"",TOTAL!A42)</f>
        <v>275</v>
      </c>
      <c r="C19" s="96">
        <f>IF(TOTAL!B42=0,"",TOTAL!B42)</f>
        <v>42563</v>
      </c>
      <c r="D19" s="100">
        <v>42586</v>
      </c>
      <c r="E19" s="99" t="str">
        <f>IF(TOTAL!D42=0,"",TOTAL!D42)</f>
        <v>“Por medio del cual se modifica parcialmente el Acuerdo 469 de 2011 en cuanto a la clasificación de los sujetos pasivos y el Acuerdo 105 de 2003 en cuanto a las tarifas del impuesto predial unificado en Bogotá D.C. y se dictan otras disposiciones”</v>
      </c>
      <c r="F19" s="99" t="str">
        <f>IF(TOTAL!E42=0,"",TOTAL!E42)</f>
        <v>H.C. María Victoria Vargas Silva</v>
      </c>
      <c r="G19" s="99" t="str">
        <f>IF(TOTAL!F42=0,"",TOTAL!F42)</f>
        <v>Hs. Cs
RICARDO ANDRÉS CORREA MOJICA
RUBÉN DARÍO TORRADO PACHECO (Coordinador)
ACUMULADO CON LOS PROYECTOS DE ACUERDO 268, 269, 270, 271 Y 274 
JAIRO CARDOZO SALAZAR (ponente de bancada)</v>
      </c>
      <c r="H19" s="99" t="str">
        <f>IF(TOTAL!G42=0,"",TOTAL!G42)</f>
        <v>Hs. Cs
RICARDO ANDRÉS CORREA MOJICA
RUBÉN DARÍO TORRADO PACHECO (Coordinador)
ponencia conjunta Negativa (22-08-2016)
A LOS PROYECTOS DE ACUERDO 268, 269, 270, 271, 274
JAIRO CARDOZO SALAZAR (ponente de bancada)</v>
      </c>
      <c r="I19" s="99">
        <f>IF(TOTAL!H42=0,"",TOTAL!H42)</f>
      </c>
      <c r="J19" s="3"/>
      <c r="K19" s="11"/>
      <c r="L19" s="11">
        <v>1</v>
      </c>
      <c r="M19" s="11">
        <v>1</v>
      </c>
      <c r="N19" s="11">
        <v>1</v>
      </c>
      <c r="O19" s="11"/>
      <c r="P19" s="11"/>
      <c r="Q19" s="9">
        <v>1</v>
      </c>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row>
    <row r="20" spans="1:124" s="12" customFormat="1" ht="126.75" thickBot="1">
      <c r="A20" s="103">
        <v>10</v>
      </c>
      <c r="B20" s="99">
        <f>IF(TOTAL!A43=0,"",TOTAL!A43)</f>
        <v>278</v>
      </c>
      <c r="C20" s="96">
        <f>IF(TOTAL!B43=0,"",TOTAL!B43)</f>
        <v>42565</v>
      </c>
      <c r="D20" s="100">
        <v>42586</v>
      </c>
      <c r="E20" s="99" t="str">
        <f>IF(TOTAL!D43=0,"",TOTAL!D43)</f>
        <v>“Por el cual se establece el cobro de la Contribución de Valorización en el Distrito Capital después de ejecutadas las obras y se dictan otras disposiciones”</v>
      </c>
      <c r="F20" s="99" t="str">
        <f>IF(TOTAL!E43=0,"",TOTAL!E43)</f>
        <v>Hs.Cs. Gloria Stella Díaz Ortiz y Jairo Cardozo Salazar </v>
      </c>
      <c r="G20" s="99" t="str">
        <f>IF(TOTAL!F43=0,"",TOTAL!F43)</f>
        <v>Hs. Cs.
PEDRO JAVIER SANTIESTEBAN MILLÁN
DIEGO FERNANDO DEVIA TORRES (coordinador)
JAIRO CARDOZO SALAZAR (ponente de bancada)</v>
      </c>
      <c r="H20" s="99" t="str">
        <f>IF(TOTAL!G43=0,"",TOTAL!G43)</f>
        <v>Hs. Cs.
PEDRO JAVIER SANTIESTEBAN MILLÁN
ponencia positiva con modificaciones (22-08-2016)
DIEGO FERNANDO DEVIA TORRES (coordinador)
ponencia positiva con modificaciones (22-08-2016)
JAIRO CARDOZO SALAZAR (ponente de bancada)
Ponencia Positiva (19-08-2016 CORDIS 2016IE12470)</v>
      </c>
      <c r="I20" s="99" t="str">
        <f>IF(TOTAL!H43=0,"",TOTAL!H43)</f>
        <v>PRIORIZADO
08-AGOSTO-2016</v>
      </c>
      <c r="J20" s="3"/>
      <c r="K20" s="11"/>
      <c r="L20" s="11">
        <v>1</v>
      </c>
      <c r="M20" s="11"/>
      <c r="N20" s="11">
        <v>1</v>
      </c>
      <c r="O20" s="11"/>
      <c r="P20" s="11"/>
      <c r="Q20" s="9"/>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row>
    <row r="21" spans="1:124" s="12" customFormat="1" ht="106.5" customHeight="1" thickBot="1">
      <c r="A21" s="103">
        <v>11</v>
      </c>
      <c r="B21" s="99">
        <f>IF(TOTAL!A44=0,"",TOTAL!A44)</f>
        <v>288</v>
      </c>
      <c r="C21" s="96">
        <f>IF(TOTAL!B44=0,"",TOTAL!B44)</f>
        <v>42565</v>
      </c>
      <c r="D21" s="100">
        <v>42586</v>
      </c>
      <c r="E21" s="99" t="str">
        <f>IF(TOTAL!D44=0,"",TOTAL!D44)</f>
        <v>“Por el cual se institucionaliza el apoyo económico a los adultos mayores en el Distrito Capital en el marco de la ley 1251 de 2008”</v>
      </c>
      <c r="F21" s="99" t="str">
        <f>IF(TOTAL!E44=0,"",TOTAL!E44)</f>
        <v>BANCADA MOVIMIENTO POLITICO MIRA
Hs.Cs. Gloria Stella Díaz Ortiz
Jairo Cardozo Salazar</v>
      </c>
      <c r="G21" s="99" t="str">
        <f>IF(TOTAL!F44=0,"",TOTAL!F44)</f>
        <v>Hs. Cs.
HOLLMAN FELIPE MORRIS RINCÓN
JUAN FELIPE GRILLO CARRASC (coordinador)
JAIRO CARDOZO SALAZAR (ponente de bancada)</v>
      </c>
      <c r="H21" s="99" t="str">
        <f>IF(TOTAL!G44=0,"",TOTAL!G44)</f>
        <v>Hs. Cs.
HOLLMAN FELIPE MORRIS RINCÓN
Ponencia positiva (23/08/2016)(IE12543)
JUAN FELIPE GRILLO CARRASC (coordinador)
Ponencia positiva con modificaciones (23/08/2016)
JAIRO CARDOZO SALAZAR (ponente de bancada)
Ponencia positiva (19/08/2016)
</v>
      </c>
      <c r="I21" s="99" t="str">
        <f>IF(TOTAL!H44=0,"",TOTAL!H44)</f>
        <v>PRIORIZADO
08-AGOSTO-2016</v>
      </c>
      <c r="J21" s="3"/>
      <c r="K21" s="11"/>
      <c r="L21" s="11">
        <v>1</v>
      </c>
      <c r="M21" s="11"/>
      <c r="N21" s="11">
        <v>1</v>
      </c>
      <c r="O21" s="11"/>
      <c r="P21" s="11"/>
      <c r="Q21" s="9"/>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row>
    <row r="22" spans="1:124" s="12" customFormat="1" ht="113.25" customHeight="1" thickBot="1">
      <c r="A22" s="103">
        <v>12</v>
      </c>
      <c r="B22" s="102">
        <v>333</v>
      </c>
      <c r="C22" s="96">
        <v>42585</v>
      </c>
      <c r="D22" s="100">
        <v>42586</v>
      </c>
      <c r="E22" s="98" t="s">
        <v>159</v>
      </c>
      <c r="F22" s="99" t="str">
        <f>IF(TOTAL!E45=0,"",TOTAL!E45)</f>
        <v>BANCADA CENTRO DEMOCRÁTICO
Hs. Cs. Diego Fernando Devia Torres, Daniel Andrés Palacios M, Andrés Eduardo Forero M. y Pedro Javier Santiesteban.</v>
      </c>
      <c r="G22" s="99" t="str">
        <f>IF(TOTAL!F45=0,"",TOTAL!F45)</f>
        <v>Hs. Cs.
EDWARD ANÍBAL ARIAS RUBIO
ÁLVARO JOSÉ ARGOTE MUÑOZ (coordinador)</v>
      </c>
      <c r="H22" s="99" t="str">
        <f>IF(TOTAL!G45=0,"",TOTAL!G45)</f>
        <v>Hs. Cs.
EDWARD ANÍBAL ARIAS RUBIO
Ponencia positiva con modificaciones (22/08/2016)
ÁLVARO JOSÉ ARGOTE MUÑOZ (coordinador)
Solicitó prórroga y se concedió por 10 díaz
Ponencia Positiva (6/9/2016)</v>
      </c>
      <c r="I22" s="99">
        <f>IF(TOTAL!H45=0,"",TOTAL!H45)</f>
      </c>
      <c r="J22" s="3"/>
      <c r="K22" s="11"/>
      <c r="L22" s="11">
        <v>1</v>
      </c>
      <c r="M22" s="11"/>
      <c r="N22" s="11">
        <v>1</v>
      </c>
      <c r="O22" s="11"/>
      <c r="P22" s="11"/>
      <c r="Q22" s="9">
        <v>1</v>
      </c>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row>
    <row r="23" spans="1:9" ht="99.75" customHeight="1">
      <c r="A23" s="103">
        <v>13</v>
      </c>
      <c r="B23" s="102">
        <v>355</v>
      </c>
      <c r="C23" s="96">
        <v>42585</v>
      </c>
      <c r="D23" s="100">
        <v>42586</v>
      </c>
      <c r="E23" s="98" t="s">
        <v>160</v>
      </c>
      <c r="F23" s="99" t="str">
        <f>IF(TOTAL!E46=0,"",TOTAL!E46)</f>
        <v>BANCADA PARTIDO DE LA U
Hs.Cs. Rubén Darío Torrado Pacheco, nelly Patricia Mosquera Murcia y Ricardo Correa Mojica.</v>
      </c>
      <c r="G23" s="99" t="str">
        <f>IF(TOTAL!F46=0,"",TOTAL!F46)</f>
        <v>Hs. Cs.
JAIRO CARDOZO SALAZAR
ARMANDO GUTIÉRREZ GONZÁLEZ (coordinador)</v>
      </c>
      <c r="H23" s="99" t="str">
        <f>IF(TOTAL!G46=0,"",TOTAL!G46)</f>
        <v>Hs. Cs.
JAIRO CARDOZO SALAZAR
Ponencia negativa (22/08/2016)
ARMANDO GUTIÉRREZ GONZÁLEZ (coordinador)
Ponencia negativa (22/08/2016)</v>
      </c>
      <c r="I23" s="99">
        <f>IF(TOTAL!H46=0,"",TOTAL!H46)</f>
      </c>
    </row>
    <row r="24" spans="1:9" ht="134.25" customHeight="1">
      <c r="A24" s="103">
        <v>14</v>
      </c>
      <c r="B24" s="102">
        <v>360</v>
      </c>
      <c r="C24" s="96">
        <v>42585</v>
      </c>
      <c r="D24" s="100">
        <v>42586</v>
      </c>
      <c r="E24" s="98" t="s">
        <v>98</v>
      </c>
      <c r="F24" s="99" t="str">
        <f>IF(TOTAL!E47=0,"",TOTAL!E47)</f>
        <v>BANCADA PARTIDO LIBERAL
Hs. Cs. Horacio José Serpa Moncada, María Victoria Vargas Silva, Luz Marina Gordillo Salinas, Germán A. García, Armando Gutiérrez y Jorge Durán Silva.</v>
      </c>
      <c r="G24" s="99" t="str">
        <f>IF(TOTAL!F47=0,"",TOTAL!F47)</f>
        <v>Hs. Cs.
PEDRO JULIÁN LÓPEZ SIERRA
ANTONIO SANGUINO PÁEZ (coordinador)</v>
      </c>
      <c r="H24" s="99" t="str">
        <f>IF(TOTAL!G47=0,"",TOTAL!G47)</f>
        <v>Hs. Cs.
PEDRO JULIÁN LÓPEZ SIERRA
Ponencia negativa (22/08/2016)
ANTONIO SANGUINO PÁEZ (coordinador)
Ponencia negativa (19-08-2016)</v>
      </c>
      <c r="I24" s="99">
        <f>IF(TOTAL!H47=0,"",TOTAL!H47)</f>
      </c>
    </row>
    <row r="25" spans="1:9" ht="148.5" customHeight="1">
      <c r="A25" s="103">
        <v>15</v>
      </c>
      <c r="B25" s="102">
        <v>370</v>
      </c>
      <c r="C25" s="96">
        <v>42585</v>
      </c>
      <c r="D25" s="100">
        <v>42586</v>
      </c>
      <c r="E25" s="98" t="s">
        <v>161</v>
      </c>
      <c r="F25" s="99" t="str">
        <f>IF(TOTAL!E48=0,"",TOTAL!E48)</f>
        <v>BANCADA CENTRO DEMOCRÁTICO
Hs.Cs. Andrés Forero M. Angela S. Garzón C., Diego Fernando Devia T., Daniel A. palacios M., Diego A. Molano A. y Pedro Javier Santiesteban.</v>
      </c>
      <c r="G25" s="99" t="str">
        <f>IF(TOTAL!F48=0,"",TOTAL!F48)</f>
        <v>Hs. Cs.
ARMANDO GUTIÉRREZ GONZÁLEZ
JAIRO CARDOZO SALAZAR (coordinador)</v>
      </c>
      <c r="H25" s="99" t="str">
        <f>IF(TOTAL!G48=0,"",TOTAL!G48)</f>
        <v>Hs. Cs.
ARMANDO GUTIÉRREZ GONZÁLEZ
ponencia positiva con modificaciones (19-08-2016)(IE12449)
JAIRO CARDOZO SALAZAR (coordinador)
ponencia positiva con modificaciones (22-08-2016)</v>
      </c>
      <c r="I25" s="99" t="str">
        <f>IF(TOTAL!H48=0,"",TOTAL!H48)</f>
        <v>PRIORIZADO
05-AGOSTO-2016
COMENTARIOS DE LA ADMIISTRACIÓN 
(19/09/2016)</v>
      </c>
    </row>
    <row r="26" spans="1:9" ht="143.25" customHeight="1">
      <c r="A26" s="103">
        <v>16</v>
      </c>
      <c r="B26" s="102">
        <v>371</v>
      </c>
      <c r="C26" s="96" t="s">
        <v>181</v>
      </c>
      <c r="D26" s="100">
        <v>42586</v>
      </c>
      <c r="E26" s="98" t="s">
        <v>162</v>
      </c>
      <c r="F26" s="99" t="str">
        <f>IF(TOTAL!E49=0,"",TOTAL!E49)</f>
        <v>ADMINISTRACIÓN DISTRITAL
Doctores Enrique Peñalosa Londoño, Alcalde Mayor de Bogotá, D.C.;Beatriz Helena Arbeláez Martínez, Secretaria Distrital de Hacienda y María Victoria Angulo G., Secretaria de Educación del Distrito.</v>
      </c>
      <c r="G26" s="99" t="str">
        <f>IF(TOTAL!F49=0,"",TOTAL!F49)</f>
        <v>Hs.Cs. 
PEDRO JAVIER SANTIESTEBAN MILLÁN
RUBÉN DARÍO TORRADO PACHECO
PEDRO JULIÁN LÓPEZ SIERRA (coordinador)</v>
      </c>
      <c r="H26" s="99" t="str">
        <f>IF(TOTAL!G49=0,"",TOTAL!G49)</f>
        <v>Hs.Cs. 
PEDRO JAVIER SANTIESTEBAN MILLÁN
RUBÉN DARÍO TORRADO PACHECO
Ponencia positiva con modificaciones (22/08/2016)
PEDRO JULIÁN LÓPEZ SIERRA (coordinador)
Solicitó prórroga (12-08-2016)
SE CONCEDIÓ POR TRES DÍAS
Ponencia positiva con modificaciones (25/08/2016)</v>
      </c>
      <c r="I26" s="99" t="str">
        <f>IF(TOTAL!H49=0,"",TOTAL!H49)</f>
        <v>Presentación Proyecto, 17 de agosto de 2016; foro, 18 de agosto de 2016; debate, 29 de agosto de 2016</v>
      </c>
    </row>
    <row r="27" spans="1:9" ht="198.75" customHeight="1">
      <c r="A27" s="103">
        <v>17</v>
      </c>
      <c r="B27" s="102">
        <v>387</v>
      </c>
      <c r="C27" s="96">
        <v>42593</v>
      </c>
      <c r="D27" s="100">
        <v>42593</v>
      </c>
      <c r="E27" s="98" t="s">
        <v>172</v>
      </c>
      <c r="F27" s="99" t="str">
        <f>IF(TOTAL!E50=0,"",TOTAL!E50)</f>
        <v>ADMINISTRACIÓN DISTRITAL
Doctores Enrique Peñalosa Londoño, Alcalde Mayor de Bogotá, D.C. y Beatriz Helena Arbeláez Martínez, Secretaria Distrital de Hacienda.</v>
      </c>
      <c r="G27" s="99" t="str">
        <f>IF(TOTAL!F50=0,"",TOTAL!F50)</f>
        <v>Hs. Cs.
JAIRO CARDOZO SALAZAR
NELSON CUBIDES SALAZAR
ROLANDO ALBERTO GONZÁLEZ GARCÍA (coordinador)</v>
      </c>
      <c r="H27" s="99" t="str">
        <f>IF(TOTAL!G50=0,"",TOTAL!G50)</f>
        <v>Hs. Cs.
JAIRO CARDOZO SALAZAR
Ponencia positiva condicionada (26/08/2016)
NELSON CUBIDES SALAZAR
Ponencia positiva con modificación (26/08/2016)
ROLANDO ALBERTO GONZÁLEZ GARCÍA (coordinador)
Ponencia positiva con modificación (26/08/2016)</v>
      </c>
      <c r="I27" s="99" t="str">
        <f>IF(TOTAL!H50=0,"",TOTAL!H50)</f>
        <v>Presentación Proyecto, 24 y 26 de agosto de 2016</v>
      </c>
    </row>
    <row r="28" spans="1:9" ht="148.5" customHeight="1">
      <c r="A28" s="103">
        <v>18</v>
      </c>
      <c r="B28" s="102">
        <v>392</v>
      </c>
      <c r="C28" s="97" t="s">
        <v>235</v>
      </c>
      <c r="D28" s="100">
        <v>42607</v>
      </c>
      <c r="E28" s="98" t="s">
        <v>231</v>
      </c>
      <c r="F28" s="99" t="str">
        <f>IF(TOTAL!E51=0,"",TOTAL!E51)</f>
        <v>BANCADA PARTIDO CONSERVADOR
Nelson Cubides Salazar, Gloria Elsy Díaz Martínez y Roger Carrillo Campo</v>
      </c>
      <c r="G28" s="99" t="str">
        <f>IF(TOTAL!F51=0,"",TOTAL!F51)</f>
        <v>Hs. Cs.
NELSON CUBIDES SALAZAR (Ponente de bancada y coordinador)
Rolando Alberto González García
</v>
      </c>
      <c r="H28" s="99" t="str">
        <f>IF(TOTAL!G51=0,"",TOTAL!G51)</f>
        <v>Hs. Cs.
NELSON CUBIDES SALAZAR (Ponente de bancada y coordinador)
Rolando Alberto González García
Ponencia positiva conjunta con modificaciones (02/09/2016)
</v>
      </c>
      <c r="I28" s="99" t="str">
        <f>IF(TOTAL!H51=0,"",TOTAL!H51)</f>
        <v>PRIORIZADO
26-AGOSTO-2016</v>
      </c>
    </row>
    <row r="29" ht="15.75">
      <c r="I29" s="5"/>
    </row>
    <row r="30" ht="15.75">
      <c r="I30" s="5"/>
    </row>
    <row r="31" ht="15.75">
      <c r="I31" s="5"/>
    </row>
    <row r="32" ht="15.75">
      <c r="I32" s="5"/>
    </row>
    <row r="33" ht="15.75">
      <c r="I33" s="5"/>
    </row>
    <row r="34" ht="15.75">
      <c r="I34" s="5"/>
    </row>
    <row r="35" ht="15.75">
      <c r="I35" s="5"/>
    </row>
    <row r="36" ht="15.75">
      <c r="I36" s="5"/>
    </row>
    <row r="37" ht="15.75">
      <c r="I37" s="5"/>
    </row>
    <row r="38" ht="15.75">
      <c r="I38" s="5"/>
    </row>
    <row r="39" ht="15.75">
      <c r="I39" s="5"/>
    </row>
    <row r="40" ht="15.75">
      <c r="I40" s="5"/>
    </row>
    <row r="41" ht="15.75">
      <c r="I41" s="5"/>
    </row>
    <row r="42" ht="15.75">
      <c r="I42" s="5"/>
    </row>
    <row r="43" ht="15.75">
      <c r="I43" s="5"/>
    </row>
    <row r="44" ht="15.75">
      <c r="I44" s="5"/>
    </row>
    <row r="45" ht="15.75">
      <c r="I45" s="5"/>
    </row>
    <row r="46" ht="15.75">
      <c r="I46" s="5"/>
    </row>
    <row r="47" ht="15.75">
      <c r="I47" s="5"/>
    </row>
    <row r="48" ht="15.75">
      <c r="I48" s="5"/>
    </row>
    <row r="49" ht="15.75">
      <c r="I49" s="5"/>
    </row>
    <row r="50" ht="15.75">
      <c r="I50" s="5"/>
    </row>
    <row r="51" ht="15.75">
      <c r="I51" s="5"/>
    </row>
    <row r="52" ht="15.75">
      <c r="I52" s="5"/>
    </row>
    <row r="53" ht="15.75">
      <c r="I53" s="5"/>
    </row>
    <row r="54" ht="15.75">
      <c r="I54" s="5"/>
    </row>
    <row r="55" ht="15.75">
      <c r="I55" s="5"/>
    </row>
    <row r="56" ht="15.75">
      <c r="I56" s="5"/>
    </row>
    <row r="57" ht="15.75">
      <c r="I57" s="5"/>
    </row>
    <row r="58" ht="15.75">
      <c r="I58" s="5"/>
    </row>
    <row r="59" ht="15.75">
      <c r="I59" s="5"/>
    </row>
    <row r="60" ht="15.75">
      <c r="I60" s="5"/>
    </row>
    <row r="61" ht="15.75">
      <c r="I61" s="5"/>
    </row>
    <row r="62" ht="15.75">
      <c r="I62" s="5"/>
    </row>
    <row r="63" ht="15.75">
      <c r="I63" s="5"/>
    </row>
    <row r="64" ht="15.75">
      <c r="I64" s="5"/>
    </row>
    <row r="65" ht="15.75">
      <c r="I65" s="5"/>
    </row>
    <row r="66" ht="15.75">
      <c r="I66" s="5"/>
    </row>
    <row r="67" ht="15.75">
      <c r="I67" s="5"/>
    </row>
    <row r="68" ht="15.75">
      <c r="I68" s="5"/>
    </row>
    <row r="69" ht="15.75">
      <c r="I69" s="5"/>
    </row>
    <row r="70" ht="15.75">
      <c r="I70" s="5"/>
    </row>
    <row r="71" ht="15.75">
      <c r="I71" s="5"/>
    </row>
    <row r="72" ht="15.75">
      <c r="I72" s="5"/>
    </row>
    <row r="73" ht="15.75">
      <c r="I73" s="5"/>
    </row>
    <row r="74" ht="15.75">
      <c r="I74" s="5"/>
    </row>
    <row r="75" ht="15.75">
      <c r="I75" s="5"/>
    </row>
    <row r="76" ht="15.75">
      <c r="I76" s="5"/>
    </row>
    <row r="77" ht="15.75">
      <c r="I77" s="5"/>
    </row>
    <row r="78" ht="15.75">
      <c r="I78" s="5"/>
    </row>
    <row r="79" ht="15.75">
      <c r="I79" s="5"/>
    </row>
    <row r="80" ht="15.75">
      <c r="I80" s="5"/>
    </row>
    <row r="81" ht="15.75">
      <c r="I81" s="5"/>
    </row>
    <row r="82" ht="15.75">
      <c r="I82" s="5"/>
    </row>
    <row r="83" ht="15.75">
      <c r="I83" s="5"/>
    </row>
    <row r="84" ht="15.75">
      <c r="I84" s="5"/>
    </row>
    <row r="85" ht="15.75">
      <c r="I85" s="5"/>
    </row>
    <row r="86" ht="15.75">
      <c r="I86" s="5"/>
    </row>
    <row r="87" ht="15.75">
      <c r="I87" s="5"/>
    </row>
    <row r="88" ht="15.75">
      <c r="I88" s="5"/>
    </row>
    <row r="89" ht="15.75">
      <c r="I89" s="5"/>
    </row>
    <row r="90" ht="15.75">
      <c r="I90" s="5"/>
    </row>
    <row r="91" ht="15.75">
      <c r="I91" s="5"/>
    </row>
    <row r="92" ht="15.75">
      <c r="I92" s="5"/>
    </row>
    <row r="93" ht="15.75">
      <c r="I93" s="5"/>
    </row>
    <row r="94" ht="15.75">
      <c r="I94" s="5"/>
    </row>
    <row r="95" ht="15.75">
      <c r="I95" s="5"/>
    </row>
    <row r="96" ht="15.75">
      <c r="I96" s="5"/>
    </row>
    <row r="97" ht="15.75">
      <c r="I97" s="5"/>
    </row>
    <row r="98" ht="15.75">
      <c r="I98" s="5"/>
    </row>
    <row r="99" ht="15.75">
      <c r="I99" s="5"/>
    </row>
    <row r="100" ht="15.75">
      <c r="I100" s="5"/>
    </row>
    <row r="101" ht="15.75">
      <c r="I101" s="5"/>
    </row>
    <row r="102" ht="15.75">
      <c r="I102" s="5"/>
    </row>
    <row r="103" ht="15.75">
      <c r="I103" s="5"/>
    </row>
    <row r="104" ht="15.75">
      <c r="I104" s="5"/>
    </row>
    <row r="105" ht="15.75">
      <c r="I105" s="5"/>
    </row>
    <row r="106" ht="15.75">
      <c r="I106" s="5"/>
    </row>
    <row r="107" ht="15.75">
      <c r="I107" s="5"/>
    </row>
    <row r="108" ht="15.75">
      <c r="I108" s="5"/>
    </row>
    <row r="109" ht="15.75">
      <c r="I109" s="5"/>
    </row>
    <row r="110" ht="15.75">
      <c r="I110" s="5"/>
    </row>
    <row r="111" ht="15.75">
      <c r="I111" s="5"/>
    </row>
    <row r="112" ht="15.75">
      <c r="I112" s="5"/>
    </row>
    <row r="113" ht="15.75">
      <c r="I113" s="5"/>
    </row>
    <row r="114" ht="15.75">
      <c r="I114" s="5"/>
    </row>
    <row r="115" ht="15.75">
      <c r="I115" s="5"/>
    </row>
    <row r="116" ht="15.75">
      <c r="I116" s="5"/>
    </row>
    <row r="117" ht="15.75">
      <c r="I117" s="5"/>
    </row>
    <row r="118" ht="15.75">
      <c r="I118" s="5"/>
    </row>
    <row r="119" ht="15.75">
      <c r="I119" s="5"/>
    </row>
    <row r="120" ht="15.75">
      <c r="I120" s="5"/>
    </row>
    <row r="121" ht="15.75">
      <c r="I121" s="5"/>
    </row>
    <row r="122" ht="15.75">
      <c r="I122" s="5"/>
    </row>
    <row r="123" ht="15.75">
      <c r="I123" s="5"/>
    </row>
    <row r="124" ht="15.75">
      <c r="I124" s="5"/>
    </row>
    <row r="125" ht="15.75">
      <c r="I125" s="5"/>
    </row>
    <row r="126" ht="15.75">
      <c r="I126" s="5"/>
    </row>
    <row r="127" ht="15.75">
      <c r="I127" s="5"/>
    </row>
    <row r="128" ht="15.75">
      <c r="I128" s="5"/>
    </row>
    <row r="129" ht="15.75">
      <c r="I129" s="5"/>
    </row>
    <row r="130" ht="15.75">
      <c r="I130" s="5"/>
    </row>
    <row r="131" ht="15.75">
      <c r="I131" s="5"/>
    </row>
    <row r="132" ht="15.75">
      <c r="I132" s="5"/>
    </row>
    <row r="133" ht="15.75">
      <c r="I133" s="5"/>
    </row>
    <row r="134" ht="15.75">
      <c r="I134" s="5"/>
    </row>
    <row r="135" ht="15.75">
      <c r="I135" s="5"/>
    </row>
    <row r="136" ht="15.75">
      <c r="I136" s="5"/>
    </row>
    <row r="137" ht="15.75">
      <c r="I137" s="5"/>
    </row>
    <row r="138" ht="15.75">
      <c r="I138" s="5"/>
    </row>
    <row r="139" ht="15.75">
      <c r="I139" s="5"/>
    </row>
    <row r="140" ht="15.75">
      <c r="I140" s="5"/>
    </row>
    <row r="141" ht="15.75">
      <c r="I141" s="5"/>
    </row>
    <row r="142" ht="15.75">
      <c r="I142" s="5"/>
    </row>
    <row r="143" ht="15.75">
      <c r="I143" s="5"/>
    </row>
    <row r="144" ht="15.75">
      <c r="I144" s="5"/>
    </row>
    <row r="145" ht="15.75">
      <c r="I145" s="5"/>
    </row>
    <row r="146" ht="15.75">
      <c r="I146" s="5"/>
    </row>
    <row r="147" ht="15.75">
      <c r="I147" s="5"/>
    </row>
    <row r="148" ht="15.75">
      <c r="I148" s="5"/>
    </row>
    <row r="149" ht="15.75">
      <c r="I149" s="5"/>
    </row>
    <row r="150" ht="15.75">
      <c r="I150" s="5"/>
    </row>
    <row r="151" ht="15.75">
      <c r="I151" s="5"/>
    </row>
    <row r="152" ht="15.75">
      <c r="I152" s="5"/>
    </row>
    <row r="153" ht="15.75">
      <c r="I153" s="5"/>
    </row>
    <row r="154" ht="15.75">
      <c r="I154" s="5"/>
    </row>
    <row r="155" ht="15.75">
      <c r="I155" s="5"/>
    </row>
    <row r="156" ht="15.75">
      <c r="I156" s="5"/>
    </row>
    <row r="157" ht="15.75">
      <c r="I157" s="5"/>
    </row>
    <row r="158" ht="15.75">
      <c r="I158" s="5"/>
    </row>
    <row r="159" ht="15.75">
      <c r="I159" s="5"/>
    </row>
    <row r="160" ht="15.75">
      <c r="I160" s="5"/>
    </row>
    <row r="161" ht="15.75">
      <c r="I161" s="5"/>
    </row>
    <row r="162" ht="15.75">
      <c r="I162" s="5"/>
    </row>
    <row r="163" ht="15.75">
      <c r="I163" s="5"/>
    </row>
    <row r="164" ht="15.75">
      <c r="I164" s="5"/>
    </row>
    <row r="165" ht="15.75">
      <c r="I165" s="5"/>
    </row>
    <row r="166" ht="15.75">
      <c r="I166" s="5"/>
    </row>
    <row r="167" ht="15.75">
      <c r="I167" s="5"/>
    </row>
    <row r="168" ht="15.75">
      <c r="I168" s="5"/>
    </row>
    <row r="169" ht="15.75">
      <c r="I169" s="5"/>
    </row>
    <row r="170" ht="15.75">
      <c r="I170" s="5"/>
    </row>
    <row r="171" ht="15.75">
      <c r="I171" s="5"/>
    </row>
    <row r="172" ht="15.75">
      <c r="I172" s="5"/>
    </row>
    <row r="173" ht="15.75">
      <c r="I173" s="5"/>
    </row>
    <row r="174" ht="15.75">
      <c r="I174" s="5"/>
    </row>
    <row r="175" ht="15.75">
      <c r="I175" s="5"/>
    </row>
    <row r="176" ht="15.75">
      <c r="I176" s="5"/>
    </row>
    <row r="177" ht="15.75">
      <c r="I177" s="5"/>
    </row>
    <row r="178" ht="15.75">
      <c r="I178" s="5"/>
    </row>
    <row r="179" ht="15.75">
      <c r="I179" s="5"/>
    </row>
    <row r="180" ht="15.75">
      <c r="I180" s="5"/>
    </row>
    <row r="181" ht="15.75">
      <c r="I181" s="5"/>
    </row>
    <row r="182" ht="15.75">
      <c r="I182" s="5"/>
    </row>
    <row r="183" ht="15.75">
      <c r="I183" s="5"/>
    </row>
    <row r="184" ht="15.75">
      <c r="I184" s="5"/>
    </row>
    <row r="185" ht="15.75">
      <c r="I185" s="5"/>
    </row>
    <row r="186" ht="15.75">
      <c r="I186" s="5"/>
    </row>
    <row r="187" ht="15.75">
      <c r="I187" s="5"/>
    </row>
    <row r="188" ht="15.75">
      <c r="I188" s="5"/>
    </row>
    <row r="189" ht="15.75">
      <c r="I189" s="5"/>
    </row>
    <row r="190" ht="15.75">
      <c r="I190" s="5"/>
    </row>
    <row r="191" ht="15.75">
      <c r="I191" s="5"/>
    </row>
    <row r="192" ht="15.75">
      <c r="I192" s="5"/>
    </row>
    <row r="193" ht="15.75">
      <c r="I193" s="5"/>
    </row>
    <row r="194" ht="15.75">
      <c r="I194" s="5"/>
    </row>
    <row r="195" ht="15.75">
      <c r="I195" s="5"/>
    </row>
    <row r="196" ht="15.75">
      <c r="I196" s="5"/>
    </row>
    <row r="197" ht="15.75">
      <c r="I197" s="5"/>
    </row>
    <row r="198" ht="15.75">
      <c r="I198" s="5"/>
    </row>
    <row r="199" ht="15.75">
      <c r="I199" s="5"/>
    </row>
    <row r="200" ht="15.75">
      <c r="I200" s="5"/>
    </row>
    <row r="201" ht="15.75">
      <c r="I201" s="5"/>
    </row>
    <row r="202" ht="15.75">
      <c r="I202" s="5"/>
    </row>
    <row r="203" ht="15.75">
      <c r="I203" s="5"/>
    </row>
    <row r="204" ht="15.75">
      <c r="I204" s="5"/>
    </row>
    <row r="205" ht="15.75">
      <c r="I205" s="5"/>
    </row>
    <row r="206" ht="15.75">
      <c r="I206" s="5"/>
    </row>
    <row r="207" ht="15.75">
      <c r="I207" s="5"/>
    </row>
  </sheetData>
  <sheetProtection/>
  <mergeCells count="7">
    <mergeCell ref="B1:C3"/>
    <mergeCell ref="D1:H1"/>
    <mergeCell ref="D2:H3"/>
    <mergeCell ref="B4:I4"/>
    <mergeCell ref="B5:I5"/>
    <mergeCell ref="B8:I8"/>
    <mergeCell ref="B7:I7"/>
  </mergeCells>
  <printOptions horizontalCentered="1"/>
  <pageMargins left="0.3937007874015748" right="0.3937007874015748" top="0.3937007874015748" bottom="0.3937007874015748" header="0.31496062992125984" footer="0.31496062992125984"/>
  <pageSetup fitToHeight="4" fitToWidth="1" horizontalDpi="600" verticalDpi="600" orientation="landscape" paperSize="14" scale="52" r:id="rId2"/>
  <drawing r:id="rId1"/>
</worksheet>
</file>

<file path=xl/worksheets/sheet5.xml><?xml version="1.0" encoding="utf-8"?>
<worksheet xmlns="http://schemas.openxmlformats.org/spreadsheetml/2006/main" xmlns:r="http://schemas.openxmlformats.org/officeDocument/2006/relationships">
  <dimension ref="A1:DS205"/>
  <sheetViews>
    <sheetView zoomScale="70" zoomScaleNormal="70" zoomScalePageLayoutView="0" workbookViewId="0" topLeftCell="A11">
      <selection activeCell="A11" sqref="A11"/>
    </sheetView>
  </sheetViews>
  <sheetFormatPr defaultColWidth="11.421875" defaultRowHeight="12.75"/>
  <cols>
    <col min="1" max="1" width="14.28125" style="8" bestFit="1" customWidth="1"/>
    <col min="2" max="2" width="25.7109375" style="1" bestFit="1" customWidth="1"/>
    <col min="3" max="3" width="12.8515625" style="1" customWidth="1"/>
    <col min="4" max="4" width="42.421875" style="4" customWidth="1"/>
    <col min="5" max="5" width="42.421875" style="6" customWidth="1"/>
    <col min="6" max="6" width="42.57421875" style="13" customWidth="1"/>
    <col min="7" max="7" width="42.421875" style="14" customWidth="1"/>
    <col min="8" max="8" width="42.421875" style="7" customWidth="1"/>
    <col min="9" max="9" width="5.28125" style="1" customWidth="1"/>
    <col min="10" max="10" width="11.28125" style="1" hidden="1" customWidth="1"/>
    <col min="11" max="11" width="11.8515625" style="1" hidden="1" customWidth="1"/>
    <col min="12" max="12" width="11.28125" style="1" hidden="1" customWidth="1"/>
    <col min="13" max="14" width="13.140625" style="1" hidden="1" customWidth="1"/>
    <col min="15" max="15" width="12.00390625" style="1" hidden="1" customWidth="1"/>
    <col min="16" max="16" width="12.28125" style="10" hidden="1" customWidth="1"/>
    <col min="17" max="17" width="11.421875" style="1" hidden="1" customWidth="1"/>
    <col min="18" max="19" width="0" style="1" hidden="1" customWidth="1"/>
    <col min="20" max="16384" width="11.421875" style="1" customWidth="1"/>
  </cols>
  <sheetData>
    <row r="1" spans="1:8" ht="24" customHeight="1">
      <c r="A1" s="145" t="s">
        <v>14</v>
      </c>
      <c r="B1" s="145"/>
      <c r="C1" s="146" t="s">
        <v>12</v>
      </c>
      <c r="D1" s="146"/>
      <c r="E1" s="146"/>
      <c r="F1" s="146"/>
      <c r="G1" s="146"/>
      <c r="H1" s="15" t="s">
        <v>13</v>
      </c>
    </row>
    <row r="2" spans="1:8" ht="22.5" customHeight="1">
      <c r="A2" s="145"/>
      <c r="B2" s="145"/>
      <c r="C2" s="147" t="s">
        <v>0</v>
      </c>
      <c r="D2" s="147"/>
      <c r="E2" s="147"/>
      <c r="F2" s="147"/>
      <c r="G2" s="147"/>
      <c r="H2" s="15" t="s">
        <v>10</v>
      </c>
    </row>
    <row r="3" spans="1:8" ht="30.75" customHeight="1">
      <c r="A3" s="145"/>
      <c r="B3" s="145"/>
      <c r="C3" s="147"/>
      <c r="D3" s="147"/>
      <c r="E3" s="147"/>
      <c r="F3" s="147"/>
      <c r="G3" s="147"/>
      <c r="H3" s="15" t="s">
        <v>11</v>
      </c>
    </row>
    <row r="4" spans="1:8" ht="15.75">
      <c r="A4" s="143" t="s">
        <v>9</v>
      </c>
      <c r="B4" s="143"/>
      <c r="C4" s="143"/>
      <c r="D4" s="143"/>
      <c r="E4" s="143"/>
      <c r="F4" s="143"/>
      <c r="G4" s="143"/>
      <c r="H4" s="143"/>
    </row>
    <row r="5" spans="1:8" ht="15.75">
      <c r="A5" s="144" t="s">
        <v>23</v>
      </c>
      <c r="B5" s="144"/>
      <c r="C5" s="144"/>
      <c r="D5" s="144"/>
      <c r="E5" s="144"/>
      <c r="F5" s="144"/>
      <c r="G5" s="144"/>
      <c r="H5" s="144"/>
    </row>
    <row r="6" spans="1:8" ht="15.75">
      <c r="A6" s="4"/>
      <c r="B6" s="4"/>
      <c r="C6" s="4"/>
      <c r="E6" s="4"/>
      <c r="F6" s="4"/>
      <c r="G6" s="4"/>
      <c r="H6" s="4"/>
    </row>
    <row r="7" spans="2:8" ht="15.75">
      <c r="B7" s="3"/>
      <c r="C7" s="3"/>
      <c r="D7" s="3"/>
      <c r="E7" s="16" t="s">
        <v>26</v>
      </c>
      <c r="F7" s="3"/>
      <c r="G7" s="3"/>
      <c r="H7" s="3"/>
    </row>
    <row r="8" spans="1:8" ht="24" customHeight="1">
      <c r="A8" s="142" t="s">
        <v>8</v>
      </c>
      <c r="B8" s="142"/>
      <c r="C8" s="142"/>
      <c r="D8" s="142"/>
      <c r="E8" s="142"/>
      <c r="F8" s="142"/>
      <c r="G8" s="142"/>
      <c r="H8" s="142"/>
    </row>
    <row r="9" spans="1:8" ht="24" customHeight="1" thickBot="1">
      <c r="A9" s="17"/>
      <c r="B9" s="17"/>
      <c r="C9" s="17"/>
      <c r="D9" s="17"/>
      <c r="E9" s="17"/>
      <c r="F9" s="17"/>
      <c r="G9" s="17"/>
      <c r="H9" s="17"/>
    </row>
    <row r="10" spans="1:21" ht="58.5" customHeight="1" thickBot="1">
      <c r="A10" s="18" t="s">
        <v>15</v>
      </c>
      <c r="B10" s="18" t="s">
        <v>16</v>
      </c>
      <c r="C10" s="18" t="s">
        <v>17</v>
      </c>
      <c r="D10" s="18" t="s">
        <v>18</v>
      </c>
      <c r="E10" s="18" t="s">
        <v>19</v>
      </c>
      <c r="F10" s="18" t="s">
        <v>20</v>
      </c>
      <c r="G10" s="18" t="s">
        <v>21</v>
      </c>
      <c r="H10" s="18" t="s">
        <v>22</v>
      </c>
      <c r="J10" s="2" t="s">
        <v>3</v>
      </c>
      <c r="K10" s="2" t="s">
        <v>5</v>
      </c>
      <c r="L10" s="2" t="s">
        <v>6</v>
      </c>
      <c r="M10" s="2" t="s">
        <v>1</v>
      </c>
      <c r="N10" s="2" t="s">
        <v>7</v>
      </c>
      <c r="O10" s="2" t="s">
        <v>2</v>
      </c>
      <c r="P10" s="9" t="s">
        <v>4</v>
      </c>
      <c r="U10" s="105"/>
    </row>
    <row r="11" spans="1:123" s="12" customFormat="1" ht="91.5" customHeight="1" thickBot="1">
      <c r="A11" s="76">
        <v>402</v>
      </c>
      <c r="B11" s="29">
        <v>42629</v>
      </c>
      <c r="C11" s="29"/>
      <c r="D11" s="31" t="s">
        <v>85</v>
      </c>
      <c r="E11" s="31" t="s">
        <v>72</v>
      </c>
      <c r="F11" s="31" t="s">
        <v>307</v>
      </c>
      <c r="G11" s="31" t="s">
        <v>311</v>
      </c>
      <c r="H11" s="86"/>
      <c r="I11" s="3"/>
      <c r="J11" s="11"/>
      <c r="K11" s="11"/>
      <c r="L11" s="11"/>
      <c r="M11" s="11"/>
      <c r="N11" s="11"/>
      <c r="O11" s="11"/>
      <c r="P11" s="9"/>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row>
    <row r="12" spans="1:123" s="12" customFormat="1" ht="91.5" customHeight="1" thickBot="1">
      <c r="A12" s="76">
        <v>410</v>
      </c>
      <c r="B12" s="29">
        <v>42631</v>
      </c>
      <c r="C12" s="29"/>
      <c r="D12" s="31" t="s">
        <v>99</v>
      </c>
      <c r="E12" s="31" t="s">
        <v>72</v>
      </c>
      <c r="F12" s="31" t="s">
        <v>298</v>
      </c>
      <c r="G12" s="31" t="s">
        <v>314</v>
      </c>
      <c r="H12" s="86"/>
      <c r="I12" s="3"/>
      <c r="J12" s="11"/>
      <c r="K12" s="11"/>
      <c r="L12" s="11"/>
      <c r="M12" s="11"/>
      <c r="N12" s="11"/>
      <c r="O12" s="11"/>
      <c r="P12" s="9"/>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row>
    <row r="13" spans="1:123" s="24" customFormat="1" ht="91.5" customHeight="1" thickBot="1">
      <c r="A13" s="76">
        <v>429</v>
      </c>
      <c r="B13" s="29">
        <v>42631</v>
      </c>
      <c r="C13" s="29"/>
      <c r="D13" s="31" t="s">
        <v>244</v>
      </c>
      <c r="E13" s="31" t="s">
        <v>245</v>
      </c>
      <c r="F13" s="31" t="s">
        <v>309</v>
      </c>
      <c r="G13" s="86"/>
      <c r="H13" s="90"/>
      <c r="I13" s="22"/>
      <c r="J13" s="23"/>
      <c r="K13" s="23"/>
      <c r="L13" s="23"/>
      <c r="M13" s="23">
        <v>1</v>
      </c>
      <c r="N13" s="23"/>
      <c r="O13" s="23"/>
      <c r="P13" s="2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row>
    <row r="14" spans="1:123" s="12" customFormat="1" ht="97.5" customHeight="1" thickBot="1">
      <c r="A14" s="76">
        <v>447</v>
      </c>
      <c r="B14" s="29">
        <v>42634</v>
      </c>
      <c r="C14" s="29"/>
      <c r="D14" s="31" t="s">
        <v>231</v>
      </c>
      <c r="E14" s="31" t="s">
        <v>257</v>
      </c>
      <c r="F14" s="31" t="s">
        <v>299</v>
      </c>
      <c r="G14" s="31" t="s">
        <v>306</v>
      </c>
      <c r="H14" s="90" t="s">
        <v>265</v>
      </c>
      <c r="I14" s="3"/>
      <c r="J14" s="11"/>
      <c r="K14" s="11"/>
      <c r="L14" s="11"/>
      <c r="M14" s="11"/>
      <c r="N14" s="11"/>
      <c r="O14" s="11"/>
      <c r="P14" s="9"/>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row>
    <row r="15" spans="1:123" s="12" customFormat="1" ht="308.25" thickBot="1">
      <c r="A15" s="76">
        <v>472</v>
      </c>
      <c r="B15" s="29">
        <v>42646</v>
      </c>
      <c r="C15" s="106">
        <v>42642</v>
      </c>
      <c r="D15" s="31" t="s">
        <v>246</v>
      </c>
      <c r="E15" s="40" t="s">
        <v>249</v>
      </c>
      <c r="F15" s="40" t="s">
        <v>251</v>
      </c>
      <c r="G15" s="40" t="s">
        <v>258</v>
      </c>
      <c r="H15" s="115" t="s">
        <v>303</v>
      </c>
      <c r="I15" s="3"/>
      <c r="J15" s="11"/>
      <c r="K15" s="11"/>
      <c r="L15" s="11"/>
      <c r="M15" s="11"/>
      <c r="N15" s="11"/>
      <c r="O15" s="11"/>
      <c r="P15" s="9"/>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row>
    <row r="16" spans="1:123" s="12" customFormat="1" ht="293.25" thickBot="1">
      <c r="A16" s="108">
        <v>473</v>
      </c>
      <c r="B16" s="109">
        <v>42646</v>
      </c>
      <c r="C16" s="109">
        <v>42642</v>
      </c>
      <c r="D16" s="110" t="s">
        <v>250</v>
      </c>
      <c r="E16" s="111" t="s">
        <v>249</v>
      </c>
      <c r="F16" s="111" t="s">
        <v>252</v>
      </c>
      <c r="G16" s="111" t="s">
        <v>259</v>
      </c>
      <c r="H16" s="116" t="s">
        <v>304</v>
      </c>
      <c r="I16" s="3"/>
      <c r="J16" s="11"/>
      <c r="K16" s="11"/>
      <c r="L16" s="11"/>
      <c r="M16" s="11">
        <v>1</v>
      </c>
      <c r="N16" s="11"/>
      <c r="O16" s="11"/>
      <c r="P16" s="9">
        <v>1</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row>
    <row r="17" spans="1:123" s="12" customFormat="1" ht="100.5" thickBot="1">
      <c r="A17" s="76">
        <v>483</v>
      </c>
      <c r="B17" s="106">
        <v>42650</v>
      </c>
      <c r="C17" s="73"/>
      <c r="D17" s="31" t="s">
        <v>159</v>
      </c>
      <c r="E17" s="40" t="s">
        <v>253</v>
      </c>
      <c r="F17" s="40" t="s">
        <v>277</v>
      </c>
      <c r="G17" s="40" t="s">
        <v>313</v>
      </c>
      <c r="H17" s="40" t="s">
        <v>297</v>
      </c>
      <c r="I17" s="3"/>
      <c r="J17" s="11"/>
      <c r="K17" s="11">
        <v>1</v>
      </c>
      <c r="L17" s="11">
        <v>1</v>
      </c>
      <c r="M17" s="11">
        <v>1</v>
      </c>
      <c r="N17" s="11"/>
      <c r="O17" s="11"/>
      <c r="P17" s="9">
        <v>1</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row>
    <row r="18" spans="1:123" s="12" customFormat="1" ht="157.5" thickBot="1">
      <c r="A18" s="76">
        <v>487</v>
      </c>
      <c r="B18" s="106">
        <v>42655</v>
      </c>
      <c r="C18" s="73"/>
      <c r="D18" s="31" t="s">
        <v>254</v>
      </c>
      <c r="E18" s="31" t="s">
        <v>72</v>
      </c>
      <c r="F18" s="40" t="s">
        <v>310</v>
      </c>
      <c r="G18" s="107"/>
      <c r="H18" s="73"/>
      <c r="I18" s="3"/>
      <c r="J18" s="11"/>
      <c r="K18" s="11">
        <v>1</v>
      </c>
      <c r="L18" s="11"/>
      <c r="M18" s="11">
        <v>1</v>
      </c>
      <c r="N18" s="11"/>
      <c r="O18" s="11"/>
      <c r="P18" s="9"/>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row>
    <row r="19" spans="1:123" s="12" customFormat="1" ht="100.5" thickBot="1">
      <c r="A19" s="76">
        <v>488</v>
      </c>
      <c r="B19" s="106">
        <v>42655</v>
      </c>
      <c r="C19" s="73"/>
      <c r="D19" s="31" t="s">
        <v>78</v>
      </c>
      <c r="E19" s="114" t="s">
        <v>149</v>
      </c>
      <c r="F19" s="40" t="s">
        <v>300</v>
      </c>
      <c r="G19" s="107"/>
      <c r="H19" s="73"/>
      <c r="I19" s="3"/>
      <c r="J19" s="11"/>
      <c r="K19" s="11">
        <v>1</v>
      </c>
      <c r="L19" s="11"/>
      <c r="M19" s="11">
        <v>1</v>
      </c>
      <c r="N19" s="11"/>
      <c r="O19" s="11"/>
      <c r="P19" s="9"/>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row>
    <row r="20" spans="1:123" s="12" customFormat="1" ht="86.25" thickBot="1">
      <c r="A20" s="114">
        <v>499</v>
      </c>
      <c r="B20" s="106">
        <v>42664</v>
      </c>
      <c r="C20" s="73"/>
      <c r="D20" s="31" t="s">
        <v>255</v>
      </c>
      <c r="E20" s="114" t="s">
        <v>256</v>
      </c>
      <c r="F20" s="40" t="s">
        <v>278</v>
      </c>
      <c r="G20" s="107"/>
      <c r="H20" s="73"/>
      <c r="I20" s="3"/>
      <c r="J20" s="11"/>
      <c r="K20" s="11">
        <v>1</v>
      </c>
      <c r="L20" s="11"/>
      <c r="M20" s="11">
        <v>1</v>
      </c>
      <c r="N20" s="11"/>
      <c r="O20" s="11"/>
      <c r="P20" s="9">
        <v>1</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row>
    <row r="21" spans="1:8" ht="171">
      <c r="A21" s="114">
        <v>509</v>
      </c>
      <c r="B21" s="106">
        <v>42676</v>
      </c>
      <c r="C21" s="73"/>
      <c r="D21" s="31" t="s">
        <v>261</v>
      </c>
      <c r="E21" s="40" t="s">
        <v>260</v>
      </c>
      <c r="F21" s="40" t="s">
        <v>309</v>
      </c>
      <c r="G21" s="107"/>
      <c r="H21" s="132" t="s">
        <v>295</v>
      </c>
    </row>
    <row r="22" spans="1:8" ht="42.75">
      <c r="A22" s="117">
        <v>516</v>
      </c>
      <c r="B22" s="106">
        <v>42677</v>
      </c>
      <c r="C22" s="73"/>
      <c r="D22" s="31" t="s">
        <v>262</v>
      </c>
      <c r="E22" s="40" t="s">
        <v>263</v>
      </c>
      <c r="F22" s="113"/>
      <c r="G22" s="40"/>
      <c r="H22" s="114" t="s">
        <v>276</v>
      </c>
    </row>
    <row r="23" spans="1:8" ht="85.5">
      <c r="A23" s="117">
        <v>520</v>
      </c>
      <c r="B23" s="106">
        <v>42682</v>
      </c>
      <c r="C23" s="73"/>
      <c r="D23" s="31" t="s">
        <v>268</v>
      </c>
      <c r="E23" s="40" t="s">
        <v>266</v>
      </c>
      <c r="F23" s="40" t="s">
        <v>279</v>
      </c>
      <c r="G23" s="40"/>
      <c r="H23" s="73"/>
    </row>
    <row r="24" spans="1:8" ht="99.75">
      <c r="A24" s="117">
        <v>521</v>
      </c>
      <c r="B24" s="106">
        <v>42682</v>
      </c>
      <c r="C24" s="73"/>
      <c r="D24" s="31" t="s">
        <v>271</v>
      </c>
      <c r="E24" s="40" t="s">
        <v>267</v>
      </c>
      <c r="F24" s="40" t="s">
        <v>281</v>
      </c>
      <c r="G24" s="40"/>
      <c r="H24" s="73"/>
    </row>
    <row r="25" spans="1:8" ht="128.25">
      <c r="A25" s="76">
        <v>526</v>
      </c>
      <c r="B25" s="106">
        <v>42678</v>
      </c>
      <c r="C25" s="106">
        <v>42678</v>
      </c>
      <c r="D25" s="107" t="s">
        <v>270</v>
      </c>
      <c r="E25" s="40" t="s">
        <v>249</v>
      </c>
      <c r="F25" s="107" t="s">
        <v>282</v>
      </c>
      <c r="G25" s="40" t="s">
        <v>312</v>
      </c>
      <c r="H25" s="139" t="s">
        <v>305</v>
      </c>
    </row>
    <row r="26" spans="1:8" ht="142.5">
      <c r="A26" s="76">
        <v>527</v>
      </c>
      <c r="B26" s="106">
        <v>42678</v>
      </c>
      <c r="C26" s="131">
        <v>42678</v>
      </c>
      <c r="D26" s="107" t="s">
        <v>264</v>
      </c>
      <c r="E26" s="40" t="s">
        <v>249</v>
      </c>
      <c r="F26" s="107" t="s">
        <v>291</v>
      </c>
      <c r="G26" s="40" t="s">
        <v>315</v>
      </c>
      <c r="H26" s="73"/>
    </row>
    <row r="27" spans="1:8" ht="128.25">
      <c r="A27" s="76">
        <v>528</v>
      </c>
      <c r="B27" s="106">
        <v>42683</v>
      </c>
      <c r="C27" s="106">
        <v>42678</v>
      </c>
      <c r="D27" s="107" t="s">
        <v>273</v>
      </c>
      <c r="E27" s="40" t="s">
        <v>274</v>
      </c>
      <c r="F27" s="40" t="s">
        <v>292</v>
      </c>
      <c r="G27" s="40" t="s">
        <v>308</v>
      </c>
      <c r="H27" s="73"/>
    </row>
    <row r="28" spans="1:8" ht="99.75">
      <c r="A28" s="76">
        <v>536</v>
      </c>
      <c r="B28" s="106">
        <v>42683</v>
      </c>
      <c r="C28" s="106">
        <v>42678</v>
      </c>
      <c r="D28" s="107" t="s">
        <v>269</v>
      </c>
      <c r="E28" s="40" t="s">
        <v>263</v>
      </c>
      <c r="F28" s="40" t="s">
        <v>302</v>
      </c>
      <c r="G28" s="40" t="s">
        <v>272</v>
      </c>
      <c r="H28" s="73"/>
    </row>
    <row r="29" spans="1:8" ht="57">
      <c r="A29" s="76">
        <v>539</v>
      </c>
      <c r="B29" s="106">
        <v>42683</v>
      </c>
      <c r="C29" s="106">
        <v>42678</v>
      </c>
      <c r="D29" s="40" t="s">
        <v>160</v>
      </c>
      <c r="E29" s="40" t="s">
        <v>275</v>
      </c>
      <c r="F29" s="40" t="s">
        <v>301</v>
      </c>
      <c r="G29" s="40"/>
      <c r="H29" s="73"/>
    </row>
    <row r="30" spans="1:8" ht="15.75">
      <c r="A30" s="76"/>
      <c r="B30" s="106"/>
      <c r="C30" s="106"/>
      <c r="D30" s="40"/>
      <c r="E30" s="40"/>
      <c r="F30" s="40"/>
      <c r="G30" s="40"/>
      <c r="H30" s="73"/>
    </row>
    <row r="31" spans="1:8" ht="15.75">
      <c r="A31" s="30"/>
      <c r="B31" s="104"/>
      <c r="C31" s="30"/>
      <c r="D31" s="30"/>
      <c r="E31" s="70"/>
      <c r="F31" s="31"/>
      <c r="G31" s="31"/>
      <c r="H31" s="73"/>
    </row>
    <row r="32" spans="1:8" ht="15.75">
      <c r="A32" s="30"/>
      <c r="B32" s="104"/>
      <c r="C32" s="30"/>
      <c r="D32" s="30"/>
      <c r="E32" s="70"/>
      <c r="F32" s="31"/>
      <c r="G32" s="31"/>
      <c r="H32" s="73"/>
    </row>
    <row r="33" spans="1:8" ht="15.75">
      <c r="A33" s="30"/>
      <c r="B33" s="104"/>
      <c r="C33" s="30"/>
      <c r="D33" s="30"/>
      <c r="E33" s="70"/>
      <c r="F33" s="31"/>
      <c r="G33" s="31"/>
      <c r="H33" s="73"/>
    </row>
    <row r="34" spans="1:8" ht="15.75">
      <c r="A34" s="30"/>
      <c r="B34" s="104"/>
      <c r="C34" s="30"/>
      <c r="D34" s="30"/>
      <c r="E34" s="70"/>
      <c r="F34" s="31"/>
      <c r="G34" s="31"/>
      <c r="H34" s="73"/>
    </row>
    <row r="35" spans="1:8" ht="15.75">
      <c r="A35" s="30"/>
      <c r="B35" s="104"/>
      <c r="C35" s="30"/>
      <c r="D35" s="30"/>
      <c r="E35" s="70"/>
      <c r="F35" s="31"/>
      <c r="G35" s="31"/>
      <c r="H35" s="73"/>
    </row>
    <row r="36" spans="1:8" ht="15.75">
      <c r="A36" s="119"/>
      <c r="B36" s="120"/>
      <c r="C36" s="119"/>
      <c r="D36" s="119"/>
      <c r="E36" s="121"/>
      <c r="F36" s="110"/>
      <c r="G36" s="110"/>
      <c r="H36" s="122"/>
    </row>
    <row r="37" spans="1:8" ht="15.75">
      <c r="A37" s="123"/>
      <c r="B37" s="124"/>
      <c r="C37" s="123"/>
      <c r="D37" s="123"/>
      <c r="E37" s="125"/>
      <c r="F37" s="126"/>
      <c r="G37" s="126"/>
      <c r="H37" s="127"/>
    </row>
    <row r="38" spans="1:8" ht="15.75">
      <c r="A38" s="123"/>
      <c r="B38" s="124"/>
      <c r="C38" s="123"/>
      <c r="D38" s="123"/>
      <c r="E38" s="125"/>
      <c r="F38" s="126"/>
      <c r="G38" s="126"/>
      <c r="H38" s="127"/>
    </row>
    <row r="39" spans="1:8" ht="15.75">
      <c r="A39" s="123"/>
      <c r="B39" s="124"/>
      <c r="C39" s="123"/>
      <c r="D39" s="123"/>
      <c r="E39" s="125"/>
      <c r="F39" s="126"/>
      <c r="G39" s="126"/>
      <c r="H39" s="127"/>
    </row>
    <row r="40" spans="1:8" ht="15.75">
      <c r="A40" s="123"/>
      <c r="B40" s="124"/>
      <c r="C40" s="123"/>
      <c r="D40" s="123"/>
      <c r="E40" s="125"/>
      <c r="F40" s="126"/>
      <c r="G40" s="126"/>
      <c r="H40" s="127"/>
    </row>
    <row r="41" spans="1:8" ht="15.75">
      <c r="A41" s="123"/>
      <c r="B41" s="124"/>
      <c r="C41" s="123"/>
      <c r="D41" s="123"/>
      <c r="E41" s="125"/>
      <c r="F41" s="126"/>
      <c r="G41" s="128"/>
      <c r="H41" s="127"/>
    </row>
    <row r="42" spans="1:8" ht="15.75">
      <c r="A42" s="123"/>
      <c r="B42" s="124"/>
      <c r="C42" s="123"/>
      <c r="D42" s="123"/>
      <c r="E42" s="125"/>
      <c r="F42" s="126"/>
      <c r="G42" s="128"/>
      <c r="H42" s="127"/>
    </row>
    <row r="43" spans="1:8" ht="15.75">
      <c r="A43" s="123"/>
      <c r="B43" s="124"/>
      <c r="C43" s="123"/>
      <c r="D43" s="123"/>
      <c r="E43" s="125"/>
      <c r="F43" s="126"/>
      <c r="G43" s="128"/>
      <c r="H43" s="127"/>
    </row>
    <row r="44" spans="1:8" ht="15.75">
      <c r="A44" s="123"/>
      <c r="B44" s="124"/>
      <c r="C44" s="123"/>
      <c r="D44" s="123"/>
      <c r="E44" s="125"/>
      <c r="F44" s="126"/>
      <c r="G44" s="128"/>
      <c r="H44" s="127"/>
    </row>
    <row r="45" spans="1:8" ht="15.75">
      <c r="A45" s="123"/>
      <c r="B45" s="124"/>
      <c r="C45" s="123"/>
      <c r="D45" s="123"/>
      <c r="E45" s="125"/>
      <c r="F45" s="126"/>
      <c r="G45" s="128"/>
      <c r="H45" s="127"/>
    </row>
    <row r="46" spans="1:8" ht="15.75">
      <c r="A46" s="123"/>
      <c r="B46" s="124"/>
      <c r="C46" s="123"/>
      <c r="D46" s="123"/>
      <c r="E46" s="125"/>
      <c r="F46" s="126"/>
      <c r="G46" s="128"/>
      <c r="H46" s="127"/>
    </row>
    <row r="47" spans="1:8" ht="15.75">
      <c r="A47" s="123"/>
      <c r="B47" s="124"/>
      <c r="C47" s="123"/>
      <c r="D47" s="123"/>
      <c r="E47" s="125"/>
      <c r="F47" s="129"/>
      <c r="G47" s="128"/>
      <c r="H47" s="127"/>
    </row>
    <row r="48" spans="1:8" ht="15.75">
      <c r="A48" s="123"/>
      <c r="B48" s="124"/>
      <c r="C48" s="63"/>
      <c r="D48" s="17"/>
      <c r="E48" s="125"/>
      <c r="F48" s="129"/>
      <c r="G48" s="128"/>
      <c r="H48" s="127"/>
    </row>
    <row r="49" spans="1:8" ht="15.75">
      <c r="A49" s="123"/>
      <c r="B49" s="124"/>
      <c r="C49" s="63"/>
      <c r="D49" s="17"/>
      <c r="E49" s="125"/>
      <c r="F49" s="129"/>
      <c r="G49" s="128"/>
      <c r="H49" s="127"/>
    </row>
    <row r="50" spans="1:8" ht="15.75">
      <c r="A50" s="130"/>
      <c r="B50" s="124"/>
      <c r="C50" s="63"/>
      <c r="D50" s="17"/>
      <c r="E50" s="125"/>
      <c r="F50" s="129"/>
      <c r="G50" s="128"/>
      <c r="H50" s="127"/>
    </row>
    <row r="51" spans="1:8" ht="15.75">
      <c r="A51" s="130"/>
      <c r="B51" s="63"/>
      <c r="C51" s="63"/>
      <c r="D51" s="17"/>
      <c r="E51" s="125"/>
      <c r="F51" s="129"/>
      <c r="G51" s="128"/>
      <c r="H51" s="127"/>
    </row>
    <row r="52" spans="1:8" ht="15.75">
      <c r="A52" s="130"/>
      <c r="B52" s="63"/>
      <c r="C52" s="63"/>
      <c r="D52" s="17"/>
      <c r="E52" s="125"/>
      <c r="F52" s="129"/>
      <c r="G52" s="128"/>
      <c r="H52" s="127"/>
    </row>
    <row r="53" spans="1:8" ht="15.75">
      <c r="A53" s="130"/>
      <c r="B53" s="63"/>
      <c r="C53" s="63"/>
      <c r="D53" s="17"/>
      <c r="E53" s="125"/>
      <c r="F53" s="129"/>
      <c r="G53" s="128"/>
      <c r="H53" s="127"/>
    </row>
    <row r="54" spans="1:8" ht="15.75">
      <c r="A54" s="130"/>
      <c r="B54" s="63"/>
      <c r="C54" s="63"/>
      <c r="D54" s="17"/>
      <c r="E54" s="125"/>
      <c r="F54" s="129"/>
      <c r="G54" s="128"/>
      <c r="H54" s="127"/>
    </row>
    <row r="55" spans="1:8" ht="15.75">
      <c r="A55" s="130"/>
      <c r="B55" s="63"/>
      <c r="C55" s="63"/>
      <c r="D55" s="17"/>
      <c r="E55" s="125"/>
      <c r="F55" s="129"/>
      <c r="G55" s="128"/>
      <c r="H55" s="127"/>
    </row>
    <row r="56" spans="1:8" ht="15.75">
      <c r="A56" s="130"/>
      <c r="B56" s="63"/>
      <c r="C56" s="63"/>
      <c r="D56" s="17"/>
      <c r="E56" s="125"/>
      <c r="F56" s="129"/>
      <c r="G56" s="128"/>
      <c r="H56" s="127"/>
    </row>
    <row r="57" spans="1:8" ht="15.75">
      <c r="A57" s="130"/>
      <c r="B57" s="63"/>
      <c r="C57" s="63"/>
      <c r="D57" s="17"/>
      <c r="E57" s="125"/>
      <c r="F57" s="129"/>
      <c r="G57" s="128"/>
      <c r="H57" s="127"/>
    </row>
    <row r="58" ht="15.75">
      <c r="H58" s="5"/>
    </row>
    <row r="59" ht="15.75">
      <c r="H59" s="5"/>
    </row>
    <row r="60" ht="15.75">
      <c r="H60" s="5"/>
    </row>
    <row r="61" ht="15.75">
      <c r="H61" s="5"/>
    </row>
    <row r="62" ht="15.75">
      <c r="H62" s="5"/>
    </row>
    <row r="63" ht="15.75">
      <c r="H63" s="5"/>
    </row>
    <row r="64" ht="15.75">
      <c r="H64" s="5"/>
    </row>
    <row r="65" ht="15.75">
      <c r="H65" s="5"/>
    </row>
    <row r="66" ht="15.75">
      <c r="H66" s="5"/>
    </row>
    <row r="67" ht="15.75">
      <c r="H67" s="5"/>
    </row>
    <row r="68" ht="15.75">
      <c r="H68" s="5"/>
    </row>
    <row r="69" ht="15.75">
      <c r="H69" s="5"/>
    </row>
    <row r="70" ht="15.75">
      <c r="H70" s="5"/>
    </row>
    <row r="71" ht="15.75">
      <c r="H71" s="5"/>
    </row>
    <row r="72" ht="15.75">
      <c r="H72" s="5"/>
    </row>
    <row r="73" ht="15.75">
      <c r="H73" s="5"/>
    </row>
    <row r="74" ht="15.75">
      <c r="H74" s="5"/>
    </row>
    <row r="75" ht="15.75">
      <c r="H75" s="5"/>
    </row>
    <row r="76" ht="15.75">
      <c r="H76" s="5"/>
    </row>
    <row r="77" ht="15.75">
      <c r="H77" s="5"/>
    </row>
    <row r="78" ht="15.75">
      <c r="H78" s="5"/>
    </row>
    <row r="79" ht="15.75">
      <c r="H79" s="5"/>
    </row>
    <row r="80" ht="15.75">
      <c r="H80" s="5"/>
    </row>
    <row r="81" ht="15.75">
      <c r="H81" s="5"/>
    </row>
    <row r="82" ht="15.75">
      <c r="H82" s="5"/>
    </row>
    <row r="83" ht="15.75">
      <c r="H83" s="5"/>
    </row>
    <row r="84" ht="15.75">
      <c r="H84" s="5"/>
    </row>
    <row r="85" ht="15.75">
      <c r="H85" s="5"/>
    </row>
    <row r="86" ht="15.75">
      <c r="H86" s="5"/>
    </row>
    <row r="87" ht="15.75">
      <c r="H87" s="5"/>
    </row>
    <row r="88" ht="15.75">
      <c r="H88" s="5"/>
    </row>
    <row r="89" ht="15.75">
      <c r="H89" s="5"/>
    </row>
    <row r="90" ht="15.75">
      <c r="H90" s="5"/>
    </row>
    <row r="91" ht="15.75">
      <c r="H91" s="5"/>
    </row>
    <row r="92" ht="15.75">
      <c r="H92" s="5"/>
    </row>
    <row r="93" ht="15.75">
      <c r="H93" s="5"/>
    </row>
    <row r="94" ht="15.75">
      <c r="H94" s="5"/>
    </row>
    <row r="95" ht="15.75">
      <c r="H95" s="5"/>
    </row>
    <row r="96" ht="15.75">
      <c r="H96" s="5"/>
    </row>
    <row r="97" ht="15.75">
      <c r="H97" s="5"/>
    </row>
    <row r="98" ht="15.75">
      <c r="H98" s="5"/>
    </row>
    <row r="99" ht="15.75">
      <c r="H99" s="5"/>
    </row>
    <row r="100" ht="15.75">
      <c r="H100" s="5"/>
    </row>
    <row r="101" ht="15.75">
      <c r="H101" s="5"/>
    </row>
    <row r="102" ht="15.75">
      <c r="H102" s="5"/>
    </row>
    <row r="103" ht="15.75">
      <c r="H103" s="5"/>
    </row>
    <row r="104" ht="15.75">
      <c r="H104" s="5"/>
    </row>
    <row r="105" ht="15.75">
      <c r="H105" s="5"/>
    </row>
    <row r="106" ht="15.75">
      <c r="H106" s="5"/>
    </row>
    <row r="107" ht="15.75">
      <c r="H107" s="5"/>
    </row>
    <row r="108" ht="15.75">
      <c r="H108" s="5"/>
    </row>
    <row r="109" ht="15.75">
      <c r="H109" s="5"/>
    </row>
    <row r="110" ht="15.75">
      <c r="H110" s="5"/>
    </row>
    <row r="111" ht="15.75">
      <c r="H111" s="5"/>
    </row>
    <row r="112" ht="15.75">
      <c r="H112" s="5"/>
    </row>
    <row r="113" ht="15.75">
      <c r="H113" s="5"/>
    </row>
    <row r="114" ht="15.75">
      <c r="H114" s="5"/>
    </row>
    <row r="115" ht="15.75">
      <c r="H115" s="5"/>
    </row>
    <row r="116" ht="15.75">
      <c r="H116" s="5"/>
    </row>
    <row r="117" ht="15.75">
      <c r="H117" s="5"/>
    </row>
    <row r="118" ht="15.75">
      <c r="H118" s="5"/>
    </row>
    <row r="119" ht="15.75">
      <c r="H119" s="5"/>
    </row>
    <row r="120" ht="15.75">
      <c r="H120" s="5"/>
    </row>
    <row r="121" ht="15.75">
      <c r="H121" s="5"/>
    </row>
    <row r="122" ht="15.75">
      <c r="H122" s="5"/>
    </row>
    <row r="123" ht="15.75">
      <c r="H123" s="5"/>
    </row>
    <row r="124" ht="15.75">
      <c r="H124" s="5"/>
    </row>
    <row r="125" ht="15.75">
      <c r="H125" s="5"/>
    </row>
    <row r="126" ht="15.75">
      <c r="H126" s="5"/>
    </row>
    <row r="127" ht="15.75">
      <c r="H127" s="5"/>
    </row>
    <row r="128" ht="15.75">
      <c r="H128" s="5"/>
    </row>
    <row r="129" ht="15.75">
      <c r="H129" s="5"/>
    </row>
    <row r="130" ht="15.75">
      <c r="H130" s="5"/>
    </row>
    <row r="131" ht="15.75">
      <c r="H131" s="5"/>
    </row>
    <row r="132" ht="15.75">
      <c r="H132" s="5"/>
    </row>
    <row r="133" ht="15.75">
      <c r="H133" s="5"/>
    </row>
    <row r="134" ht="15.75">
      <c r="H134" s="5"/>
    </row>
    <row r="135" ht="15.75">
      <c r="H135" s="5"/>
    </row>
    <row r="136" ht="15.75">
      <c r="H136" s="5"/>
    </row>
    <row r="137" ht="15.75">
      <c r="H137" s="5"/>
    </row>
    <row r="138" ht="15.75">
      <c r="H138" s="5"/>
    </row>
    <row r="139" ht="15.75">
      <c r="H139" s="5"/>
    </row>
    <row r="140" ht="15.75">
      <c r="H140" s="5"/>
    </row>
    <row r="141" ht="15.75">
      <c r="H141" s="5"/>
    </row>
    <row r="142" ht="15.75">
      <c r="H142" s="5"/>
    </row>
    <row r="143" ht="15.75">
      <c r="H143" s="5"/>
    </row>
    <row r="144" ht="15.75">
      <c r="H144" s="5"/>
    </row>
    <row r="145" ht="15.75">
      <c r="H145" s="5"/>
    </row>
    <row r="146" ht="15.75">
      <c r="H146" s="5"/>
    </row>
    <row r="147" ht="15.75">
      <c r="H147" s="5"/>
    </row>
    <row r="148" ht="15.75">
      <c r="H148" s="5"/>
    </row>
    <row r="149" ht="15.75">
      <c r="H149" s="5"/>
    </row>
    <row r="150" ht="15.75">
      <c r="H150" s="5"/>
    </row>
    <row r="151" ht="15.75">
      <c r="H151" s="5"/>
    </row>
    <row r="152" ht="15.75">
      <c r="H152" s="5"/>
    </row>
    <row r="153" ht="15.75">
      <c r="H153" s="5"/>
    </row>
    <row r="154" ht="15.75">
      <c r="H154" s="5"/>
    </row>
    <row r="155" ht="15.75">
      <c r="H155" s="5"/>
    </row>
    <row r="156" ht="15.75">
      <c r="H156" s="5"/>
    </row>
    <row r="157" ht="15.75">
      <c r="H157" s="5"/>
    </row>
    <row r="158" ht="15.75">
      <c r="H158" s="5"/>
    </row>
    <row r="159" ht="15.75">
      <c r="H159" s="5"/>
    </row>
    <row r="160" ht="15.75">
      <c r="H160" s="5"/>
    </row>
    <row r="161" ht="15.75">
      <c r="H161" s="5"/>
    </row>
    <row r="162" ht="15.75">
      <c r="H162" s="5"/>
    </row>
    <row r="163" ht="15.75">
      <c r="H163" s="5"/>
    </row>
    <row r="164" ht="15.75">
      <c r="H164" s="5"/>
    </row>
    <row r="165" ht="15.75">
      <c r="H165" s="5"/>
    </row>
    <row r="166" ht="15.75">
      <c r="H166" s="5"/>
    </row>
    <row r="167" ht="15.75">
      <c r="H167" s="5"/>
    </row>
    <row r="168" ht="15.75">
      <c r="H168" s="5"/>
    </row>
    <row r="169" ht="15.75">
      <c r="H169" s="5"/>
    </row>
    <row r="170" ht="15.75">
      <c r="H170" s="5"/>
    </row>
    <row r="171" ht="15.75">
      <c r="H171" s="5"/>
    </row>
    <row r="172" ht="15.75">
      <c r="H172" s="5"/>
    </row>
    <row r="173" ht="15.75">
      <c r="H173" s="5"/>
    </row>
    <row r="174" ht="15.75">
      <c r="H174" s="5"/>
    </row>
    <row r="175" ht="15.75">
      <c r="H175" s="5"/>
    </row>
    <row r="176" ht="15.75">
      <c r="H176" s="5"/>
    </row>
    <row r="177" ht="15.75">
      <c r="H177" s="5"/>
    </row>
    <row r="178" ht="15.75">
      <c r="H178" s="5"/>
    </row>
    <row r="179" ht="15.75">
      <c r="H179" s="5"/>
    </row>
    <row r="180" ht="15.75">
      <c r="H180" s="5"/>
    </row>
    <row r="181" ht="15.75">
      <c r="H181" s="5"/>
    </row>
    <row r="182" ht="15.75">
      <c r="H182" s="5"/>
    </row>
    <row r="183" ht="15.75">
      <c r="H183" s="5"/>
    </row>
    <row r="184" ht="15.75">
      <c r="H184" s="5"/>
    </row>
    <row r="185" ht="15.75">
      <c r="H185" s="5"/>
    </row>
    <row r="186" ht="15.75">
      <c r="H186" s="5"/>
    </row>
    <row r="187" ht="15.75">
      <c r="H187" s="5"/>
    </row>
    <row r="188" ht="15.75">
      <c r="H188" s="5"/>
    </row>
    <row r="189" ht="15.75">
      <c r="H189" s="5"/>
    </row>
    <row r="190" ht="15.75">
      <c r="H190" s="5"/>
    </row>
    <row r="191" ht="15.75">
      <c r="H191" s="5"/>
    </row>
    <row r="192" ht="15.75">
      <c r="H192" s="5"/>
    </row>
    <row r="193" ht="15.75">
      <c r="H193" s="5"/>
    </row>
    <row r="194" ht="15.75">
      <c r="H194" s="5"/>
    </row>
    <row r="195" ht="15.75">
      <c r="H195" s="5"/>
    </row>
    <row r="196" ht="15.75">
      <c r="H196" s="5"/>
    </row>
    <row r="197" ht="15.75">
      <c r="H197" s="5"/>
    </row>
    <row r="198" ht="15.75">
      <c r="H198" s="5"/>
    </row>
    <row r="199" ht="15.75">
      <c r="H199" s="5"/>
    </row>
    <row r="200" ht="15.75">
      <c r="H200" s="5"/>
    </row>
    <row r="201" ht="15.75">
      <c r="H201" s="5"/>
    </row>
    <row r="202" ht="15.75">
      <c r="H202" s="5"/>
    </row>
    <row r="203" ht="15.75">
      <c r="H203" s="5"/>
    </row>
    <row r="204" ht="15.75">
      <c r="H204" s="5"/>
    </row>
    <row r="205" ht="15.75">
      <c r="H205" s="5"/>
    </row>
  </sheetData>
  <sheetProtection/>
  <mergeCells count="6">
    <mergeCell ref="A1:B3"/>
    <mergeCell ref="C1:G1"/>
    <mergeCell ref="C2:G3"/>
    <mergeCell ref="A4:H4"/>
    <mergeCell ref="A5:H5"/>
    <mergeCell ref="A8:H8"/>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D16"/>
  <sheetViews>
    <sheetView zoomScalePageLayoutView="0" workbookViewId="0" topLeftCell="A1">
      <selection activeCell="H32" sqref="H32"/>
    </sheetView>
  </sheetViews>
  <sheetFormatPr defaultColWidth="11.421875" defaultRowHeight="12.75"/>
  <cols>
    <col min="2" max="2" width="23.00390625" style="0" bestFit="1" customWidth="1"/>
  </cols>
  <sheetData>
    <row r="1" ht="13.5" thickBot="1"/>
    <row r="2" spans="2:4" ht="12.75">
      <c r="B2" s="53" t="s">
        <v>34</v>
      </c>
      <c r="C2" s="54"/>
      <c r="D2" s="55">
        <f>COUNTIF(TOTAL!$I$11:$I$151,"CAMBIO RADICAL")</f>
        <v>1</v>
      </c>
    </row>
    <row r="3" spans="2:4" ht="12.75">
      <c r="B3" s="56" t="s">
        <v>35</v>
      </c>
      <c r="C3" s="57"/>
      <c r="D3" s="58">
        <f>COUNTIF(TOTAL!$I$11:$I$151,"LIBERAL")</f>
        <v>1</v>
      </c>
    </row>
    <row r="4" spans="2:4" ht="12.75">
      <c r="B4" s="56" t="s">
        <v>36</v>
      </c>
      <c r="C4" s="57"/>
      <c r="D4" s="58">
        <f>COUNTIF(TOTAL!$I$11:$I$151,"VERDES")</f>
        <v>0</v>
      </c>
    </row>
    <row r="5" spans="2:4" ht="12.75">
      <c r="B5" s="56" t="s">
        <v>37</v>
      </c>
      <c r="C5" s="57"/>
      <c r="D5" s="58">
        <f>COUNTIF(TOTAL!$I$11:$I$151,"CENTRO DEMOCRATICO")</f>
        <v>0</v>
      </c>
    </row>
    <row r="6" spans="2:4" ht="12.75">
      <c r="B6" s="56" t="s">
        <v>38</v>
      </c>
      <c r="C6" s="57"/>
      <c r="D6" s="58">
        <f>COUNTIF(TOTAL!$I$11:$I$151,"POLO")</f>
        <v>0</v>
      </c>
    </row>
    <row r="7" spans="2:4" ht="12.75">
      <c r="B7" s="56" t="s">
        <v>39</v>
      </c>
      <c r="C7" s="57"/>
      <c r="D7" s="58">
        <f>COUNTIF(TOTAL!$I$11:$I$151,"CONSERVADORES")</f>
        <v>0</v>
      </c>
    </row>
    <row r="8" spans="2:4" ht="12.75">
      <c r="B8" s="56" t="s">
        <v>40</v>
      </c>
      <c r="C8" s="57"/>
      <c r="D8" s="58">
        <f>COUNTIF(TOTAL!$I$11:$I$151,"MIRA")</f>
        <v>0</v>
      </c>
    </row>
    <row r="9" spans="2:4" ht="12.75">
      <c r="B9" s="56" t="s">
        <v>41</v>
      </c>
      <c r="C9" s="57"/>
      <c r="D9" s="58">
        <f>COUNTIF(TOTAL!$I$11:$I$151,"ASI")</f>
        <v>0</v>
      </c>
    </row>
    <row r="10" spans="2:4" ht="12.75">
      <c r="B10" s="56" t="s">
        <v>42</v>
      </c>
      <c r="C10" s="57"/>
      <c r="D10" s="58">
        <f>COUNTIF(TOTAL!$I$11:$I$151,"LIBRE")</f>
        <v>0</v>
      </c>
    </row>
    <row r="11" spans="2:4" ht="12.75">
      <c r="B11" s="56" t="s">
        <v>43</v>
      </c>
      <c r="C11" s="57"/>
      <c r="D11" s="58">
        <f>COUNTIF(TOTAL!$I$11:$I$151,"OPCIÓN CIUDADANA")</f>
        <v>0</v>
      </c>
    </row>
    <row r="12" spans="2:4" ht="12.75">
      <c r="B12" s="56" t="s">
        <v>44</v>
      </c>
      <c r="C12" s="57"/>
      <c r="D12" s="58">
        <f>COUNTIF(TOTAL!$I$11:$I$151,"PROGRESISTAS")</f>
        <v>0</v>
      </c>
    </row>
    <row r="13" spans="2:4" ht="12.75">
      <c r="B13" s="56" t="s">
        <v>45</v>
      </c>
      <c r="C13" s="57"/>
      <c r="D13" s="58">
        <f>COUNTIF(TOTAL!$I$11:$I$151,"LA U")</f>
        <v>0</v>
      </c>
    </row>
    <row r="14" spans="2:4" ht="12.75">
      <c r="B14" s="56"/>
      <c r="C14" s="57"/>
      <c r="D14" s="58"/>
    </row>
    <row r="15" spans="2:4" ht="12.75">
      <c r="B15" s="149" t="s">
        <v>47</v>
      </c>
      <c r="C15" s="150"/>
      <c r="D15" s="58">
        <f>SUM(D2:D14)</f>
        <v>2</v>
      </c>
    </row>
    <row r="16" spans="2:4" ht="13.5" thickBot="1">
      <c r="B16" s="151"/>
      <c r="C16" s="152"/>
      <c r="D16" s="59"/>
    </row>
  </sheetData>
  <sheetProtection/>
  <mergeCells count="2">
    <mergeCell ref="B15:C15"/>
    <mergeCell ref="B16:C16"/>
  </mergeCells>
  <conditionalFormatting sqref="B2">
    <cfRule type="containsText" priority="11" dxfId="10" operator="containsText" stopIfTrue="1" text="CAMBIO RADICAL">
      <formula>NOT(ISERROR(SEARCH("CAMBIO RADICAL",B2)))</formula>
    </cfRule>
  </conditionalFormatting>
  <conditionalFormatting sqref="B3">
    <cfRule type="containsText" priority="10" dxfId="9" operator="containsText" stopIfTrue="1" text="LIBERAL">
      <formula>NOT(ISERROR(SEARCH("LIBERAL",B3)))</formula>
    </cfRule>
  </conditionalFormatting>
  <conditionalFormatting sqref="B4">
    <cfRule type="containsText" priority="9" dxfId="8" operator="containsText" stopIfTrue="1" text="VERDES">
      <formula>NOT(ISERROR(SEARCH("VERDES",B4)))</formula>
    </cfRule>
  </conditionalFormatting>
  <conditionalFormatting sqref="B5">
    <cfRule type="containsText" priority="8" dxfId="7" operator="containsText" stopIfTrue="1" text="CENTRO DEMOCRATICO">
      <formula>NOT(ISERROR(SEARCH("CENTRO DEMOCRATICO",B5)))</formula>
    </cfRule>
  </conditionalFormatting>
  <conditionalFormatting sqref="B6">
    <cfRule type="containsText" priority="7" dxfId="6" operator="containsText" stopIfTrue="1" text="POLO">
      <formula>NOT(ISERROR(SEARCH("POLO",B6)))</formula>
    </cfRule>
  </conditionalFormatting>
  <conditionalFormatting sqref="B7">
    <cfRule type="containsText" priority="6" dxfId="5" operator="containsText" stopIfTrue="1" text="CONSERVADORES">
      <formula>NOT(ISERROR(SEARCH("CONSERVADORES",B7)))</formula>
    </cfRule>
  </conditionalFormatting>
  <conditionalFormatting sqref="B8">
    <cfRule type="containsText" priority="5" dxfId="4" operator="containsText" stopIfTrue="1" text="MIRA">
      <formula>NOT(ISERROR(SEARCH("MIRA",B8)))</formula>
    </cfRule>
  </conditionalFormatting>
  <conditionalFormatting sqref="B9">
    <cfRule type="containsText" priority="4" dxfId="3" operator="containsText" stopIfTrue="1" text="ASI">
      <formula>NOT(ISERROR(SEARCH("ASI",B9)))</formula>
    </cfRule>
  </conditionalFormatting>
  <conditionalFormatting sqref="B13">
    <cfRule type="containsText" priority="3" dxfId="2" operator="containsText" stopIfTrue="1" text="LA U">
      <formula>NOT(ISERROR(SEARCH("LA U",B13)))</formula>
    </cfRule>
  </conditionalFormatting>
  <conditionalFormatting sqref="B12">
    <cfRule type="containsText" priority="2" dxfId="1" operator="containsText" stopIfTrue="1" text="PROGRESISTAS">
      <formula>NOT(ISERROR(SEARCH("PROGRESISTAS",B12)))</formula>
    </cfRule>
  </conditionalFormatting>
  <conditionalFormatting sqref="B11">
    <cfRule type="containsText" priority="1" dxfId="0" operator="containsText" stopIfTrue="1" text="OPCIÓN CIUDADANA">
      <formula>NOT(ISERROR(SEARCH("OPCIÓN CIUDADANA",B11)))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Relación de Proyectos de Acuerdo</dc:title>
  <dc:subject/>
  <dc:creator>Wilson L. Moreno C.</dc:creator>
  <cp:keywords/>
  <dc:description/>
  <cp:lastModifiedBy>ESPERANZA PERDOMO GUTIERREZ</cp:lastModifiedBy>
  <cp:lastPrinted>2016-09-05T15:52:02Z</cp:lastPrinted>
  <dcterms:created xsi:type="dcterms:W3CDTF">1997-12-20T15:25:58Z</dcterms:created>
  <dcterms:modified xsi:type="dcterms:W3CDTF">2016-12-28T19:41:41Z</dcterms:modified>
  <cp:category/>
  <cp:version/>
  <cp:contentType/>
  <cp:contentStatus/>
</cp:coreProperties>
</file>